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892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6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definedNames>
    <definedName name="_xlnm._FilterDatabase" localSheetId="23" hidden="1">'22项目支出绩效目标表'!$A$4:$M$168</definedName>
    <definedName name="_xlnm._FilterDatabase" localSheetId="11" hidden="1">'10工资福利'!$A$4:$V$23</definedName>
    <definedName name="_xlnm._FilterDatabase" localSheetId="19" hidden="1">'18政府性基金（部门预算）'!$A$4:$W$16</definedName>
    <definedName name="_xlnm._FilterDatabase" localSheetId="8" hidden="1">'7一般公共预算支出表'!$A$5:$K$35</definedName>
    <definedName name="_xlnm._FilterDatabase" localSheetId="6" hidden="1">'5支出分类（部门预算）'!$A$4:$W$42</definedName>
    <definedName name="_xlnm._FilterDatabase" localSheetId="5" hidden="1">'4支出分类(政府预算)'!$A$4:$V$42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<sst xmlns="http://schemas.openxmlformats.org/spreadsheetml/2006/main" count="2315" uniqueCount="609">
  <si>
    <t>2023年部门预算公开表</t>
  </si>
  <si>
    <t>单位编码：430</t>
  </si>
  <si>
    <t>单位名称：岳阳高新技术产业园区管理委员会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</si>
  <si>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</si>
  <si>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</si>
  <si>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</si>
  <si>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</si>
  <si>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</si>
  <si>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</si>
  <si>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</si>
  <si>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</si>
  <si>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</si>
  <si>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</si>
  <si>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</si>
  <si>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</si>
  <si>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</si>
  <si>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</si>
  <si>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</si>
  <si>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</si>
  <si>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</si>
  <si>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</si>
  <si>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</si>
  <si>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</si>
  <si>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</si>
  <si>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</si>
  <si>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</si>
  <si>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</si>
  <si>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</si>
  <si>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注：以上部门预算报表中，空表表示本部门无相关收支情况。</t>
  </si>
  <si>
    <t>单位：岳阳高新技术产业园区管理委员会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</si>
  <si>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</si>
  <si>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</si>
  <si>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</si>
  <si>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</si>
  <si>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</si>
  <si>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</si>
  <si>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</si>
  <si>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</si>
  <si>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</si>
  <si>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</si>
  <si>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</si>
  <si>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</si>
  <si>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</si>
  <si>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</si>
  <si>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</si>
  <si>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</si>
  <si>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</si>
  <si>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</si>
  <si>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</si>
  <si>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</si>
  <si>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</si>
  <si>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</si>
  <si>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</si>
  <si>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</si>
  <si>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</si>
  <si>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</si>
  <si>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</si>
  <si>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</si>
  <si>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</si>
  <si>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</si>
  <si>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</si>
  <si>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</si>
  <si>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</si>
  <si>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</si>
  <si>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</si>
  <si>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</si>
  <si>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</si>
  <si>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</si>
  <si>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</si>
  <si>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</si>
  <si>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</si>
  <si>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</si>
  <si>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</si>
  <si>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</si>
  <si>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</si>
  <si>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</si>
  <si>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</si>
  <si>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</si>
  <si>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</si>
  <si>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</si>
  <si>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</si>
  <si>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</si>
  <si>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</si>
  <si>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</si>
  <si>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</si>
  <si>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</si>
  <si>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</si>
  <si>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</si>
  <si>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</si>
  <si>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</si>
  <si>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</si>
  <si>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</si>
  <si>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</si>
  <si>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</si>
  <si>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</si>
  <si>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</si>
  <si>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</si>
  <si>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</si>
  <si>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</si>
  <si>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</si>
  <si>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</si>
  <si>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</si>
  <si>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</si>
  <si>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</si>
  <si>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</si>
  <si>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</si>
  <si>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</si>
  <si>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</si>
  <si>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</si>
  <si>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</si>
  <si>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</si>
  <si>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</si>
  <si>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</si>
  <si>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</si>
  <si>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</si>
  <si>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</si>
  <si>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</si>
  <si>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</si>
  <si>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</si>
  <si>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</si>
  <si>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</si>
  <si>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</si>
  <si>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</si>
  <si>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</si>
  <si>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</si>
  <si>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</si>
  <si>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</si>
  <si>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</si>
  <si>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</si>
  <si>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</si>
  <si>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</si>
  <si>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</si>
  <si>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</si>
  <si>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</si>
  <si>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</si>
  <si>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</si>
  <si>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</si>
  <si>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</si>
  <si>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</si>
  <si>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</si>
  <si>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</si>
  <si>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</si>
  <si>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</si>
  <si>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</si>
  <si>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</si>
  <si>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</si>
  <si>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</si>
  <si>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</si>
  <si>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</si>
  <si>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</si>
  <si>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</si>
  <si>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岳阳高新技术产业园区管理委员会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</si>
  <si>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</si>
  <si>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</si>
  <si>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</si>
  <si>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</si>
  <si>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</si>
  <si>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</si>
  <si>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</si>
  <si>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</si>
  <si>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</si>
  <si>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</si>
  <si>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</si>
  <si>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一般公共服务支出</t>
  </si>
  <si>
    <t>03</t>
  </si>
  <si>
    <t>政府办公厅（室）及相关机构事务</t>
  </si>
  <si>
    <t xml:space="preserve">  其他政府办公厅（室）及相关机构事务支出</t>
  </si>
  <si>
    <t>商贸事务</t>
  </si>
  <si>
    <t>08</t>
  </si>
  <si>
    <t>招商引资</t>
  </si>
  <si>
    <t>科学技术支出</t>
  </si>
  <si>
    <t>05</t>
  </si>
  <si>
    <t>科技条件与服务</t>
  </si>
  <si>
    <t>其他科技条件与服务支出</t>
  </si>
  <si>
    <t>社会保障和就业支出</t>
  </si>
  <si>
    <t>行政事业单位养老支出</t>
  </si>
  <si>
    <t>机关事业单位基本养老保险缴费支出</t>
  </si>
  <si>
    <t>其他社会保障和就业支出</t>
  </si>
  <si>
    <t xml:space="preserve">  其他社会保障和就业支出</t>
  </si>
  <si>
    <t>卫生健康支出</t>
  </si>
  <si>
    <t>行政事业单位医疗</t>
  </si>
  <si>
    <t>02</t>
  </si>
  <si>
    <t xml:space="preserve">  事业单位医疗</t>
  </si>
  <si>
    <t xml:space="preserve">  公务员医疗补助</t>
  </si>
  <si>
    <t>城乡社区支出</t>
  </si>
  <si>
    <t>国有土地使用权出让收入安排的支出</t>
  </si>
  <si>
    <t>城市建设支出</t>
  </si>
  <si>
    <t>99</t>
  </si>
  <si>
    <t>其他国有土地使用权出让收入安排的支出</t>
  </si>
  <si>
    <t>污水处理费安排的支出</t>
  </si>
  <si>
    <t>01</t>
  </si>
  <si>
    <t>污水处理设施建设和运营</t>
  </si>
  <si>
    <t>资源勘探工业信息等支出</t>
  </si>
  <si>
    <t>工业和信息产业监管</t>
  </si>
  <si>
    <t>行政运行</t>
  </si>
  <si>
    <t>支持中小企业发展和管理支出</t>
  </si>
  <si>
    <t xml:space="preserve">  行政运行</t>
  </si>
  <si>
    <t>其他支持中小企业发展和管理支出</t>
  </si>
  <si>
    <t>住房保障支出</t>
  </si>
  <si>
    <t>住房改革支出</t>
  </si>
  <si>
    <t xml:space="preserve">  住房公积金</t>
  </si>
  <si>
    <t>其他支出</t>
  </si>
  <si>
    <t>04</t>
  </si>
  <si>
    <t>其他政府性基金及对应专项债务收入安排的支出</t>
  </si>
  <si>
    <t>其他地方自行试点项目收益专项债券收入安排的支出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</si>
  <si>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</si>
  <si>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</si>
  <si>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</si>
  <si>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</si>
  <si>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</si>
  <si>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</si>
  <si>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</si>
  <si>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</si>
  <si>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</si>
  <si>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</si>
  <si>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</si>
  <si>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</si>
  <si>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</si>
  <si>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</si>
  <si>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</si>
  <si>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</si>
  <si>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</si>
  <si>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</si>
  <si>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</si>
  <si>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</si>
  <si>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</si>
  <si>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</si>
  <si>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</si>
  <si>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</si>
  <si>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</si>
  <si>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</si>
  <si>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</si>
  <si>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</si>
  <si>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</si>
  <si>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</si>
  <si>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</si>
  <si>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</si>
  <si>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</si>
  <si>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</si>
  <si>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</si>
  <si>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</si>
  <si>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</si>
  <si>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</si>
  <si>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部门公开表08</t>
  </si>
  <si>
    <t>单位：430001_岳阳高新技术产业园区管理委员会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</si>
  <si>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</si>
  <si>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</si>
  <si>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</si>
  <si>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</si>
  <si>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</si>
  <si>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</si>
  <si>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</si>
  <si>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</si>
  <si>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</si>
  <si>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</si>
  <si>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</si>
  <si>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</si>
  <si>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</si>
  <si>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</si>
  <si>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</si>
  <si>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</si>
  <si>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</si>
  <si>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</si>
  <si>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</si>
  <si>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</si>
  <si>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</si>
  <si>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</si>
  <si>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</si>
  <si>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</si>
  <si>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</si>
  <si>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</si>
  <si>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</si>
  <si>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</si>
  <si>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30206</t>
  </si>
  <si>
    <t>咨询费</t>
  </si>
  <si>
    <t>水费</t>
  </si>
  <si>
    <t>电费</t>
  </si>
  <si>
    <t xml:space="preserve">  30207</t>
  </si>
  <si>
    <t>邮电费</t>
  </si>
  <si>
    <t xml:space="preserve">  30211</t>
  </si>
  <si>
    <t>差旅费</t>
  </si>
  <si>
    <t>物业管理费</t>
  </si>
  <si>
    <t xml:space="preserve">  30215</t>
  </si>
  <si>
    <t>会议费</t>
  </si>
  <si>
    <t xml:space="preserve">  30216</t>
  </si>
  <si>
    <t>培训费</t>
  </si>
  <si>
    <t xml:space="preserve">  30226</t>
  </si>
  <si>
    <t>维修(护)费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</si>
  <si>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</si>
  <si>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</si>
  <si>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</si>
  <si>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</si>
  <si>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</si>
  <si>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</si>
  <si>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</si>
  <si>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</si>
  <si>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</si>
  <si>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</si>
  <si>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</si>
  <si>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</si>
  <si>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</si>
  <si>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</si>
  <si>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</si>
  <si>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</si>
  <si>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</si>
  <si>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</si>
  <si>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</si>
  <si>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</si>
  <si>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</si>
  <si>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</si>
  <si>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</si>
  <si>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合    计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</si>
  <si>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</si>
  <si>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</si>
  <si>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</si>
  <si>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</si>
  <si>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</si>
  <si>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</si>
  <si>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其他政府办公厅（室）及相关机构事务支出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</si>
  <si>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</si>
  <si>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</si>
  <si>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</si>
  <si>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</si>
  <si>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</si>
  <si>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</si>
  <si>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</si>
  <si>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</si>
  <si>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</si>
  <si>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</si>
  <si>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专用材料购置费</t>
  </si>
  <si>
    <t>委托业务费</t>
  </si>
  <si>
    <t>公务接待费</t>
  </si>
  <si>
    <t>因公出国（境）费用</t>
  </si>
  <si>
    <t>公务用车运行维护费</t>
  </si>
  <si>
    <t>总 计</t>
  </si>
  <si>
    <t>手续费</t>
  </si>
  <si>
    <t>取暖费</t>
  </si>
  <si>
    <t>租赁费</t>
  </si>
  <si>
    <t>专用材料费</t>
  </si>
  <si>
    <t>被装购置费</t>
  </si>
  <si>
    <t>专用燃料费</t>
  </si>
  <si>
    <t>劳务费</t>
  </si>
  <si>
    <t>福利费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</si>
  <si>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</si>
  <si>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</si>
  <si>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</si>
  <si>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</si>
  <si>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</si>
  <si>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</si>
  <si>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</si>
  <si>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</si>
  <si>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430</t>
  </si>
  <si>
    <t>本年政府性基金预算支出</t>
  </si>
  <si>
    <t>合  计</t>
  </si>
  <si>
    <t>国有资本经营预算支出表</t>
  </si>
  <si>
    <t>本年国有资本经营预算支出</t>
  </si>
  <si>
    <t>本年财政专户管理资金预算支出</t>
  </si>
  <si>
    <t>单位：430-岳阳高新技术产业园区管理委员会</t>
  </si>
  <si>
    <t>单位名称（专项名称）</t>
  </si>
  <si>
    <t>预算额度</t>
  </si>
  <si>
    <t>预算编制方式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</si>
  <si>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</si>
  <si>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</si>
  <si>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</si>
  <si>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</si>
  <si>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</si>
  <si>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</si>
  <si>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</si>
  <si>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</si>
  <si>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</si>
  <si>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会议费用</t>
  </si>
  <si>
    <t>企业发展服务费</t>
  </si>
  <si>
    <t>创新创业办公大楼运行</t>
  </si>
  <si>
    <t>五好园区创建工作经费</t>
  </si>
  <si>
    <t>园区招商及协调开支</t>
  </si>
  <si>
    <t>安全环保专项支出</t>
  </si>
  <si>
    <t>园区污水处理费用</t>
  </si>
  <si>
    <t>园区重大项目活动专项支出</t>
  </si>
  <si>
    <t>园区调园扩区专项支出</t>
  </si>
  <si>
    <t>工业发展资金专项支出</t>
  </si>
  <si>
    <t>保障性住房建设项目</t>
  </si>
  <si>
    <t>园区公共实训基地建设项目</t>
  </si>
  <si>
    <t>金石路、融园路道路工程</t>
  </si>
  <si>
    <t>园区五期路网武广路、金信路道路工程</t>
  </si>
  <si>
    <t>安达耐材围墙（含基础）拆除及重建工程</t>
  </si>
  <si>
    <t>园区科伦路挡墙工程</t>
  </si>
  <si>
    <t>园区纬三路、经四路道路工程</t>
  </si>
  <si>
    <t>园区经三路、纬四路道路工程</t>
  </si>
  <si>
    <t>园区主污水管、主雨水管工程</t>
  </si>
  <si>
    <t>园区标准化厂房建设项目（一期）工程</t>
  </si>
  <si>
    <t>岳阳高新技术产业园区污水处理厂项目</t>
  </si>
  <si>
    <t>洪山洞第六期土方平整工程（C3标）</t>
  </si>
  <si>
    <t>园区长湘路道路工程</t>
  </si>
  <si>
    <t>第十九批次土方平整工程</t>
  </si>
  <si>
    <t>鼎盛代建生物医药产业园建设工程项目</t>
  </si>
  <si>
    <t>鼎盛代建机械智造园建设工程项目</t>
  </si>
  <si>
    <t>鼎盛代建园区标准化厂房建设项目工程（二期）工程</t>
  </si>
  <si>
    <t>鼎盛代建园区域边坡处理工程</t>
  </si>
  <si>
    <t>园区富园路道路工程</t>
  </si>
  <si>
    <t>园区主片区污水管网检查维修工程</t>
  </si>
  <si>
    <t>园区工业大道北延工程项目</t>
  </si>
  <si>
    <t>园区同华路北延工程项目</t>
  </si>
  <si>
    <t>园区林冲路排水管道工程</t>
  </si>
  <si>
    <t>园区110KV荣家湾变电站至湖南科伦制药有限公司二期项目10kv电缆外线工程</t>
  </si>
  <si>
    <t>其他零星工程项目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</si>
  <si>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</si>
  <si>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</si>
  <si>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</si>
  <si>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</si>
  <si>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</si>
  <si>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</si>
  <si>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</si>
  <si>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</si>
  <si>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</si>
  <si>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</si>
  <si>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</si>
  <si>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</si>
  <si>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</si>
  <si>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>目标1：招商项目20个，投资金额120亿，12月底完成；
目标2：快速推进六期配套设施及七期扩园建设；
目标3：园区创新创业服务中心全面高效投运，营商环境全面提质；
目标4：园区企业完成税收4.2亿元。</t>
  </si>
  <si>
    <t>产出指标</t>
  </si>
  <si>
    <t>生态环境成本指标</t>
  </si>
  <si>
    <t>无</t>
  </si>
  <si>
    <t>园区环保项目实际支出</t>
  </si>
  <si>
    <t>未达到指标值酌情扣分</t>
  </si>
  <si>
    <t>元</t>
  </si>
  <si>
    <t>定量</t>
  </si>
  <si>
    <t>社会成本指标</t>
  </si>
  <si>
    <t>企业发展服务开支</t>
  </si>
  <si>
    <t>质量指标</t>
  </si>
  <si>
    <t>园区配套设施</t>
  </si>
  <si>
    <t>六期配套设施建设加速推进</t>
  </si>
  <si>
    <t>园区配套设备完善情况</t>
  </si>
  <si>
    <t>定性</t>
  </si>
  <si>
    <t>营商环境</t>
  </si>
  <si>
    <t>营商环境优秀</t>
  </si>
  <si>
    <t>企业服务面更广，维度更大，服务更优，效能更高，企业对营商环境满意度100%</t>
  </si>
  <si>
    <t>园区环境整治</t>
  </si>
  <si>
    <t>园区环境整治达标</t>
  </si>
  <si>
    <t>园区环境整治完成情况</t>
  </si>
  <si>
    <t>数量指标</t>
  </si>
  <si>
    <t>招商引资额</t>
  </si>
  <si>
    <t>≥120亿元</t>
  </si>
  <si>
    <t>招商引资总额达120亿元以上</t>
  </si>
  <si>
    <t>亿元</t>
  </si>
  <si>
    <t>重大项目签约</t>
  </si>
  <si>
    <t>20个</t>
  </si>
  <si>
    <t>完成重大项目签约数20个</t>
  </si>
  <si>
    <t>个</t>
  </si>
  <si>
    <t>园区聘用临时人员数</t>
  </si>
  <si>
    <t>≤10人</t>
  </si>
  <si>
    <t>园区实际聘用临时用工人数小于人社部门核定三性用工人数</t>
  </si>
  <si>
    <t>人</t>
  </si>
  <si>
    <t>≤</t>
  </si>
  <si>
    <t>财政供养人员控制率</t>
  </si>
  <si>
    <t>≤100%</t>
  </si>
  <si>
    <t>园区实际在编在岗人数/编办核定在编在岗人数*100%</t>
  </si>
  <si>
    <t>%</t>
  </si>
  <si>
    <t>时效指标</t>
  </si>
  <si>
    <t>招商引资完成及时率</t>
  </si>
  <si>
    <t>100%</t>
  </si>
  <si>
    <t>完成重大项目签约数20个，招商引资总额达120亿元以上，12月底完成</t>
  </si>
  <si>
    <t>经济成本指标</t>
  </si>
  <si>
    <t>预算控制数</t>
  </si>
  <si>
    <t>≤1092900元</t>
  </si>
  <si>
    <t>园区创新创业办公大楼运行开支</t>
  </si>
  <si>
    <t>满意度指标</t>
  </si>
  <si>
    <t>服务对象满意度指标</t>
  </si>
  <si>
    <t>企业对园区服务满意度</t>
  </si>
  <si>
    <t>≥98%</t>
  </si>
  <si>
    <t>满意</t>
  </si>
  <si>
    <t>≥</t>
  </si>
  <si>
    <t>服务对象对园区环境整治的满意度</t>
  </si>
  <si>
    <t>社会公众投诉次数</t>
  </si>
  <si>
    <t>≤1次</t>
  </si>
  <si>
    <t>企业等服务对象对园区服务工作的投诉次数</t>
  </si>
  <si>
    <t>次</t>
  </si>
  <si>
    <t>效益指标</t>
  </si>
  <si>
    <t>生态效益指标</t>
  </si>
  <si>
    <t>环保排放</t>
  </si>
  <si>
    <t>园区企业环保排放达标</t>
  </si>
  <si>
    <t>园区企业环保排放达标情况</t>
  </si>
  <si>
    <t>经济效益指标</t>
  </si>
  <si>
    <t>税收目标</t>
  </si>
  <si>
    <t>≥4.2亿元</t>
  </si>
  <si>
    <t>12月底完成税收情况</t>
  </si>
  <si>
    <t>社会效益指标</t>
  </si>
  <si>
    <t>增加就业岗位</t>
  </si>
  <si>
    <t>600人</t>
  </si>
  <si>
    <t>企业新增就业人数</t>
  </si>
  <si>
    <t>0</t>
  </si>
  <si>
    <t>≥122亿元</t>
  </si>
  <si>
    <t>招商引资总额达122亿元以上</t>
  </si>
  <si>
    <t>≤1220000元</t>
  </si>
  <si>
    <t>园区扩园调规开支</t>
  </si>
  <si>
    <t>≤680300元</t>
  </si>
  <si>
    <t>园区重大项目活动支出</t>
  </si>
  <si>
    <t>≤814200元</t>
  </si>
  <si>
    <t>安全环保专项开支</t>
  </si>
  <si>
    <t>全年出现安全事故≤1次，园区企业环保排放达标率95%</t>
  </si>
  <si>
    <t>≤2739100</t>
  </si>
  <si>
    <t>年</t>
  </si>
  <si>
    <t>园区企业环保排放达标率95%</t>
  </si>
  <si>
    <t>安全事故</t>
  </si>
  <si>
    <t>出现安全事故次数≤1</t>
  </si>
  <si>
    <t>安全事故次数</t>
  </si>
  <si>
    <t>服务对象满意度</t>
  </si>
  <si>
    <t>≥95%</t>
  </si>
  <si>
    <t>园区污水处理率达100%</t>
  </si>
  <si>
    <t>园区污水处理厂运营开支</t>
  </si>
  <si>
    <t>≤4050300</t>
  </si>
  <si>
    <t>出水质量</t>
  </si>
  <si>
    <t>《城镇污水处理厂污染物排放标准》（GB18918-2002）一级A标准</t>
  </si>
  <si>
    <t>园区污水处理率</t>
  </si>
  <si>
    <t>园区污水处理效率100%</t>
  </si>
  <si>
    <t>园区污水处理情况</t>
  </si>
  <si>
    <t>污水处理厂运营正常，无安全事故及周边协调纠纷</t>
  </si>
  <si>
    <t>出现安全事故及周边协调纠纷次数≤2</t>
  </si>
  <si>
    <t>安全事故及周边协调纠纷次数</t>
  </si>
  <si>
    <t>全年召开会议3次，高质量高标准完成，会议精神100%传达落实。</t>
  </si>
  <si>
    <t>≤37600</t>
  </si>
  <si>
    <t>会议次数</t>
  </si>
  <si>
    <t>3次</t>
  </si>
  <si>
    <t>全年召开会议3次</t>
  </si>
  <si>
    <t>会议完成时间</t>
  </si>
  <si>
    <t>1年</t>
  </si>
  <si>
    <t>12月底完成</t>
  </si>
  <si>
    <t>会议标准</t>
  </si>
  <si>
    <t>高质量</t>
  </si>
  <si>
    <t>高质量高标准完成</t>
  </si>
  <si>
    <t>按会议精神落实到位</t>
  </si>
  <si>
    <t>会议精神100%传达落实</t>
  </si>
  <si>
    <t>园区实际聘用临时用工人数小于人社部门三性用工核定用工人数</t>
  </si>
  <si>
    <t>未达指标值酌情扣分</t>
  </si>
  <si>
    <t>重大项目签约数</t>
  </si>
  <si>
    <t>≤ 100%</t>
  </si>
  <si>
    <t>≤506200元</t>
  </si>
  <si>
    <t>园区配套实施完善情况</t>
  </si>
  <si>
    <t>园区营商环境优秀</t>
  </si>
  <si>
    <t>≤ 1次</t>
  </si>
  <si>
    <t>社会公众对园区服务工作的投诉次数</t>
  </si>
  <si>
    <t>次数</t>
  </si>
  <si>
    <t>服务对象对园区整治满意度</t>
  </si>
  <si>
    <t>园区招商及协调</t>
  </si>
  <si>
    <t>实际在编在岗人数/编办核定在编在岗人数*100%</t>
  </si>
  <si>
    <t>营商环境满意度</t>
  </si>
  <si>
    <t>企业服务面更广，维度更大，服务更优，效能更高，企业对营商环境满意度</t>
  </si>
  <si>
    <t>园区配套设施完善情况</t>
  </si>
  <si>
    <t>≤4600000元</t>
  </si>
  <si>
    <t>社会公众对园区服务工作投诉次数</t>
  </si>
  <si>
    <t>服务对象对园区环境整治满意度</t>
  </si>
  <si>
    <t>园区企业新增就业人数</t>
  </si>
  <si>
    <t>12月底税收完成情况</t>
  </si>
  <si>
    <t>园区企业工业发展资金</t>
  </si>
  <si>
    <t>扶持企业迅速发展，做强做大</t>
  </si>
  <si>
    <t>≤188439700元</t>
  </si>
  <si>
    <t>企业发展</t>
  </si>
  <si>
    <t>扶持企业迅速发展</t>
  </si>
  <si>
    <t>企业迅速发展，做强做大</t>
  </si>
  <si>
    <t>园区工程项目建设</t>
  </si>
  <si>
    <t>目标1：实训大楼、保障性住房、污水处理厂、标准化厂房（一期）、（二期）等已竣工项目完成项目结算工作；目标2：鼎盛代建机械制造园主体工程完工，代建生物医药园加快进度；目标3：加快项目进度支付</t>
  </si>
  <si>
    <t>机械智造园建设工程项目</t>
  </si>
  <si>
    <t>建设进度</t>
  </si>
  <si>
    <t>主体完工</t>
  </si>
  <si>
    <t>生物医药产业园建设项目</t>
  </si>
  <si>
    <t>（一期）建设项目－湖南科伦青霉素双室袋建设项目主体完工</t>
  </si>
  <si>
    <t>污水处理厂工程项目建设</t>
  </si>
  <si>
    <t>支付进度</t>
  </si>
  <si>
    <t>按财政评审结算数完成尾款支付</t>
  </si>
  <si>
    <t>标准华厂房（一期）项目建设</t>
  </si>
  <si>
    <t>标准化厂房（二期）项目建设</t>
  </si>
  <si>
    <t>纬四路、经三路道路工程</t>
  </si>
  <si>
    <t>纬三路、经四路道路工程</t>
  </si>
  <si>
    <t>实训大楼</t>
  </si>
  <si>
    <t>≤435647200元</t>
  </si>
  <si>
    <t>园区工程项目建设款</t>
  </si>
  <si>
    <t>工程项目进度</t>
  </si>
  <si>
    <t>项目建设进度及支付进度</t>
  </si>
  <si>
    <t>加快工程项目建设和按进度支付工程款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</si>
  <si>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</si>
  <si>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</si>
  <si>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</si>
  <si>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</si>
  <si>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</si>
  <si>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</si>
  <si>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</si>
  <si>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</si>
  <si>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指标值说明</t>
  </si>
  <si>
    <t>目标1：保证人员经费正常发放，保障机构正常运转；
目标2：对园区企业监督管理，保证完成行政任务和事业发展；
目标3：为园区产业发展提供服务，全面优化营商环境；
目标4：完善园区基础设施建设，提升产业基础承载能力。</t>
  </si>
  <si>
    <t>重点工作任务完成</t>
  </si>
  <si>
    <t>年度税收目标</t>
  </si>
  <si>
    <t>100</t>
  </si>
  <si>
    <t>高新园区年度税收目标达标率</t>
  </si>
  <si>
    <t>六期园区配套设施</t>
  </si>
  <si>
    <t>完成重大项目签约20个</t>
  </si>
  <si>
    <t>招商引资总额120亿元以上</t>
  </si>
  <si>
    <t>=</t>
  </si>
  <si>
    <t>履职目标实现</t>
  </si>
  <si>
    <t>高新园区管理成本</t>
  </si>
  <si>
    <t>年度高新园区行政管理运行成本达标率</t>
  </si>
  <si>
    <t>履职效益</t>
  </si>
  <si>
    <t>环保排放达标率</t>
  </si>
  <si>
    <t>园区企业环保排放达标率</t>
  </si>
  <si>
    <t>完成税收目标4.2亿元</t>
  </si>
  <si>
    <t>新增就业岗位600个</t>
  </si>
  <si>
    <t>满意度</t>
  </si>
  <si>
    <t>企业对象满意度</t>
  </si>
  <si>
    <t>反映企业对高新园区服务等相关工作的的满意度</t>
  </si>
  <si>
    <t>98</t>
  </si>
  <si>
    <t>反映企业对园区环境整治的满意度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</si>
</sst>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0.00"/>
  </numFmts>
  <fonts count="43"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7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9"/>
      <color indexed="8"/>
      <name val="宋体"/>
      <charset val="1"/>
      <scheme val="minor"/>
    </font>
    <font>
      <b/>
      <sz val="19"/>
      <name val="SimSun"/>
      <charset val="134"/>
    </font>
    <font>
      <b/>
      <sz val="9"/>
      <name val="SimSun"/>
      <charset val="134"/>
    </font>
    <font>
      <sz val="10"/>
      <name val="Arial"/>
      <charset val="1"/>
    </font>
    <font>
      <sz val="10"/>
      <name val="宋体"/>
      <charset val="1"/>
    </font>
    <font>
      <b/>
      <sz val="10"/>
      <color indexed="8"/>
      <name val="宋体"/>
      <charset val="1"/>
      <scheme val="minor"/>
    </font>
    <font>
      <sz val="10"/>
      <color indexed="8"/>
      <name val="宋体"/>
      <charset val="0"/>
    </font>
    <font>
      <b/>
      <sz val="8"/>
      <name val="SimSun"/>
      <charset val="134"/>
    </font>
    <font>
      <sz val="9"/>
      <color indexed="8"/>
      <name val="宋体"/>
      <charset val="0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SimSun"/>
      <charset val="134"/>
    </font>
    <font>
      <b/>
      <sz val="15"/>
      <name val="SimSun"/>
      <charset val="134"/>
    </font>
    <font>
      <sz val="11"/>
      <name val="宋体"/>
      <charset val="1"/>
      <scheme val="minor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16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19" applyNumberFormat="0" applyAlignment="0" applyProtection="0">
      <alignment vertical="center"/>
    </xf>
    <xf numFmtId="0" fontId="32" fillId="5" borderId="20" applyNumberFormat="0" applyAlignment="0" applyProtection="0">
      <alignment vertical="center"/>
    </xf>
    <xf numFmtId="0" fontId="33" fillId="5" borderId="19" applyNumberFormat="0" applyAlignment="0" applyProtection="0">
      <alignment vertical="center"/>
    </xf>
    <xf numFmtId="0" fontId="34" fillId="6" borderId="21" applyNumberFormat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2" fillId="0" borderId="0"/>
  </cellStyleXfs>
  <cellXfs count="18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" fontId="5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4" fontId="3" fillId="0" borderId="6" xfId="0" applyNumberFormat="1" applyFont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4" fontId="4" fillId="0" borderId="6" xfId="0" applyNumberFormat="1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left" vertical="center" wrapText="1"/>
    </xf>
    <xf numFmtId="4" fontId="4" fillId="2" borderId="6" xfId="0" applyNumberFormat="1" applyFont="1" applyFill="1" applyBorder="1" applyAlignment="1">
      <alignment horizontal="right" vertical="center" wrapText="1"/>
    </xf>
    <xf numFmtId="0" fontId="4" fillId="0" borderId="6" xfId="0" applyFont="1" applyFill="1" applyBorder="1" applyAlignment="1">
      <alignment horizontal="center" vertical="center" wrapText="1"/>
    </xf>
    <xf numFmtId="4" fontId="4" fillId="0" borderId="6" xfId="0" applyNumberFormat="1" applyFont="1" applyFill="1" applyBorder="1" applyAlignment="1">
      <alignment horizontal="right" vertical="center" wrapText="1"/>
    </xf>
    <xf numFmtId="0" fontId="9" fillId="0" borderId="7" xfId="0" applyNumberFormat="1" applyFont="1" applyFill="1" applyBorder="1" applyAlignment="1">
      <alignment horizontal="left" vertical="center"/>
    </xf>
    <xf numFmtId="4" fontId="3" fillId="0" borderId="6" xfId="0" applyNumberFormat="1" applyFont="1" applyFill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left" vertical="center"/>
    </xf>
    <xf numFmtId="176" fontId="0" fillId="0" borderId="0" xfId="0" applyNumberFormat="1" applyFont="1">
      <alignment vertical="center"/>
    </xf>
    <xf numFmtId="176" fontId="0" fillId="0" borderId="0" xfId="0" applyNumberFormat="1" applyFont="1" applyAlignment="1">
      <alignment horizontal="right" vertical="center"/>
    </xf>
    <xf numFmtId="176" fontId="2" fillId="0" borderId="0" xfId="0" applyNumberFormat="1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right" vertical="center" wrapText="1"/>
    </xf>
    <xf numFmtId="176" fontId="3" fillId="0" borderId="0" xfId="0" applyNumberFormat="1" applyFont="1" applyBorder="1" applyAlignment="1">
      <alignment vertical="center" wrapText="1"/>
    </xf>
    <xf numFmtId="176" fontId="3" fillId="0" borderId="0" xfId="0" applyNumberFormat="1" applyFont="1" applyBorder="1" applyAlignment="1">
      <alignment horizontal="righ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3" fillId="0" borderId="6" xfId="0" applyFont="1" applyFill="1" applyBorder="1" applyAlignment="1">
      <alignment horizontal="left" vertical="center" wrapText="1"/>
    </xf>
    <xf numFmtId="4" fontId="3" fillId="0" borderId="6" xfId="0" applyNumberFormat="1" applyFont="1" applyBorder="1" applyAlignment="1">
      <alignment vertical="center" wrapText="1"/>
    </xf>
    <xf numFmtId="0" fontId="1" fillId="2" borderId="6" xfId="0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>
      <alignment horizontal="center" vertical="center" wrapText="1"/>
    </xf>
    <xf numFmtId="0" fontId="10" fillId="2" borderId="7" xfId="0" applyNumberFormat="1" applyFont="1" applyFill="1" applyBorder="1" applyAlignment="1">
      <alignment horizontal="left" vertical="center"/>
    </xf>
    <xf numFmtId="4" fontId="3" fillId="2" borderId="6" xfId="0" applyNumberFormat="1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 wrapText="1"/>
    </xf>
    <xf numFmtId="4" fontId="3" fillId="0" borderId="6" xfId="0" applyNumberFormat="1" applyFont="1" applyFill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4" fillId="2" borderId="6" xfId="0" applyNumberFormat="1" applyFont="1" applyFill="1" applyBorder="1" applyAlignment="1">
      <alignment vertical="center" wrapText="1"/>
    </xf>
    <xf numFmtId="4" fontId="4" fillId="0" borderId="6" xfId="0" applyNumberFormat="1" applyFont="1" applyFill="1" applyBorder="1" applyAlignment="1">
      <alignment vertical="center" wrapText="1"/>
    </xf>
    <xf numFmtId="0" fontId="11" fillId="0" borderId="6" xfId="0" applyFont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0" borderId="6" xfId="0" applyFont="1" applyBorder="1" applyAlignment="1">
      <alignment vertical="center"/>
    </xf>
    <xf numFmtId="0" fontId="4" fillId="2" borderId="6" xfId="0" applyFont="1" applyFill="1" applyBorder="1" applyAlignment="1">
      <alignment vertical="center" wrapText="1"/>
    </xf>
    <xf numFmtId="0" fontId="12" fillId="2" borderId="8" xfId="0" applyFont="1" applyFill="1" applyBorder="1" applyAlignment="1">
      <alignment horizontal="left" vertical="center" shrinkToFit="1"/>
    </xf>
    <xf numFmtId="0" fontId="4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left" vertical="center" shrinkToFit="1"/>
    </xf>
    <xf numFmtId="0" fontId="6" fillId="0" borderId="0" xfId="0" applyFont="1">
      <alignment vertical="center"/>
    </xf>
    <xf numFmtId="0" fontId="7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14" fillId="2" borderId="8" xfId="0" applyFont="1" applyFill="1" applyBorder="1" applyAlignment="1">
      <alignment horizontal="left" vertical="center" shrinkToFit="1"/>
    </xf>
    <xf numFmtId="4" fontId="5" fillId="2" borderId="1" xfId="0" applyNumberFormat="1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14" fillId="0" borderId="8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4" fontId="5" fillId="0" borderId="9" xfId="0" applyNumberFormat="1" applyFont="1" applyBorder="1" applyAlignment="1">
      <alignment vertical="center" wrapText="1"/>
    </xf>
    <xf numFmtId="0" fontId="6" fillId="0" borderId="6" xfId="0" applyFont="1" applyBorder="1">
      <alignment vertical="center"/>
    </xf>
    <xf numFmtId="4" fontId="5" fillId="2" borderId="5" xfId="0" applyNumberFormat="1" applyFont="1" applyFill="1" applyBorder="1" applyAlignment="1">
      <alignment vertical="center" wrapText="1"/>
    </xf>
    <xf numFmtId="4" fontId="5" fillId="0" borderId="5" xfId="0" applyNumberFormat="1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5" fillId="0" borderId="10" xfId="0" applyNumberFormat="1" applyFont="1" applyBorder="1" applyAlignment="1">
      <alignment vertical="center" wrapText="1"/>
    </xf>
    <xf numFmtId="4" fontId="5" fillId="2" borderId="10" xfId="0" applyNumberFormat="1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0" fontId="15" fillId="0" borderId="0" xfId="0" applyFont="1" applyFill="1" applyAlignment="1">
      <alignment vertical="center"/>
    </xf>
    <xf numFmtId="0" fontId="16" fillId="0" borderId="0" xfId="0" applyFont="1" applyFill="1" applyAlignment="1">
      <alignment vertical="center"/>
    </xf>
    <xf numFmtId="0" fontId="5" fillId="0" borderId="0" xfId="0" applyNumberFormat="1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left" vertical="center" wrapText="1"/>
    </xf>
    <xf numFmtId="0" fontId="3" fillId="0" borderId="12" xfId="0" applyNumberFormat="1" applyFont="1" applyFill="1" applyBorder="1" applyAlignment="1">
      <alignment horizontal="left" vertical="center" wrapText="1"/>
    </xf>
    <xf numFmtId="177" fontId="3" fillId="0" borderId="6" xfId="0" applyNumberFormat="1" applyFont="1" applyFill="1" applyBorder="1" applyAlignment="1">
      <alignment horizontal="right" vertical="center" wrapText="1"/>
    </xf>
    <xf numFmtId="0" fontId="4" fillId="0" borderId="7" xfId="0" applyNumberFormat="1" applyFont="1" applyFill="1" applyBorder="1" applyAlignment="1">
      <alignment horizontal="left" vertical="center" wrapText="1"/>
    </xf>
    <xf numFmtId="0" fontId="4" fillId="0" borderId="12" xfId="0" applyNumberFormat="1" applyFont="1" applyFill="1" applyBorder="1" applyAlignment="1">
      <alignment horizontal="left" vertical="center" wrapText="1"/>
    </xf>
    <xf numFmtId="177" fontId="4" fillId="0" borderId="6" xfId="0" applyNumberFormat="1" applyFont="1" applyFill="1" applyBorder="1" applyAlignment="1">
      <alignment horizontal="right" vertical="center" wrapText="1"/>
    </xf>
    <xf numFmtId="0" fontId="16" fillId="0" borderId="6" xfId="0" applyFont="1" applyFill="1" applyBorder="1" applyAlignment="1">
      <alignment vertical="center"/>
    </xf>
    <xf numFmtId="177" fontId="17" fillId="0" borderId="6" xfId="0" applyNumberFormat="1" applyFont="1" applyFill="1" applyBorder="1" applyAlignment="1">
      <alignment horizontal="right" vertical="center" wrapText="1"/>
    </xf>
    <xf numFmtId="0" fontId="16" fillId="0" borderId="13" xfId="0" applyFont="1" applyFill="1" applyBorder="1" applyAlignment="1">
      <alignment vertical="center"/>
    </xf>
    <xf numFmtId="177" fontId="4" fillId="0" borderId="13" xfId="0" applyNumberFormat="1" applyFont="1" applyFill="1" applyBorder="1" applyAlignment="1">
      <alignment horizontal="right" vertical="center" wrapText="1"/>
    </xf>
    <xf numFmtId="177" fontId="3" fillId="0" borderId="14" xfId="0" applyNumberFormat="1" applyFont="1" applyFill="1" applyBorder="1" applyAlignment="1">
      <alignment horizontal="right" vertical="center" wrapText="1"/>
    </xf>
    <xf numFmtId="0" fontId="4" fillId="0" borderId="15" xfId="0" applyNumberFormat="1" applyFont="1" applyFill="1" applyBorder="1" applyAlignment="1">
      <alignment horizontal="left" vertical="center" wrapText="1"/>
    </xf>
    <xf numFmtId="177" fontId="3" fillId="0" borderId="7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8" xfId="0" applyFont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10" fillId="2" borderId="8" xfId="0" applyNumberFormat="1" applyFont="1" applyFill="1" applyBorder="1" applyAlignment="1">
      <alignment horizontal="left" vertical="center"/>
    </xf>
    <xf numFmtId="0" fontId="10" fillId="0" borderId="8" xfId="0" applyNumberFormat="1" applyFont="1" applyFill="1" applyBorder="1" applyAlignment="1">
      <alignment horizontal="left" vertical="center"/>
    </xf>
    <xf numFmtId="0" fontId="12" fillId="2" borderId="6" xfId="0" applyFont="1" applyFill="1" applyBorder="1" applyAlignment="1">
      <alignment horizontal="left" vertical="center" shrinkToFit="1"/>
    </xf>
    <xf numFmtId="0" fontId="12" fillId="0" borderId="6" xfId="0" applyFont="1" applyFill="1" applyBorder="1" applyAlignment="1">
      <alignment horizontal="left" vertical="center" shrinkToFit="1"/>
    </xf>
    <xf numFmtId="0" fontId="12" fillId="2" borderId="7" xfId="0" applyFont="1" applyFill="1" applyBorder="1" applyAlignment="1">
      <alignment horizontal="left" vertical="center" shrinkToFit="1"/>
    </xf>
    <xf numFmtId="4" fontId="3" fillId="2" borderId="1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0" xfId="0" applyFont="1" applyFill="1">
      <alignment vertical="center"/>
    </xf>
    <xf numFmtId="0" fontId="10" fillId="2" borderId="6" xfId="0" applyNumberFormat="1" applyFont="1" applyFill="1" applyBorder="1" applyAlignment="1">
      <alignment horizontal="left" vertical="center"/>
    </xf>
    <xf numFmtId="0" fontId="10" fillId="0" borderId="6" xfId="0" applyNumberFormat="1" applyFont="1" applyFill="1" applyBorder="1" applyAlignment="1">
      <alignment horizontal="left" vertical="center"/>
    </xf>
    <xf numFmtId="176" fontId="1" fillId="2" borderId="6" xfId="0" applyNumberFormat="1" applyFont="1" applyFill="1" applyBorder="1" applyAlignment="1">
      <alignment horizontal="right" vertical="center"/>
    </xf>
    <xf numFmtId="0" fontId="1" fillId="2" borderId="6" xfId="0" applyFont="1" applyFill="1" applyBorder="1">
      <alignment vertical="center"/>
    </xf>
    <xf numFmtId="0" fontId="1" fillId="0" borderId="6" xfId="0" applyFont="1" applyBorder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>
      <alignment vertical="center"/>
    </xf>
    <xf numFmtId="176" fontId="4" fillId="2" borderId="6" xfId="0" applyNumberFormat="1" applyFont="1" applyFill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Fill="1">
      <alignment vertical="center"/>
    </xf>
    <xf numFmtId="0" fontId="5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19" fillId="0" borderId="0" xfId="0" applyNumberFormat="1" applyFont="1" applyFill="1">
      <alignment vertical="center"/>
    </xf>
    <xf numFmtId="0" fontId="20" fillId="0" borderId="2" xfId="0" applyFont="1" applyFill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4" fillId="0" borderId="6" xfId="0" applyFont="1" applyFill="1" applyBorder="1" applyAlignment="1" quotePrefix="1">
      <alignment horizontal="center" vertical="center" wrapText="1"/>
    </xf>
    <xf numFmtId="49" fontId="4" fillId="0" borderId="6" xfId="0" applyNumberFormat="1" applyFont="1" applyFill="1" applyBorder="1" applyAlignment="1" quotePrefix="1">
      <alignment horizontal="center" vertical="center" wrapText="1"/>
    </xf>
    <xf numFmtId="0" fontId="1" fillId="0" borderId="6" xfId="0" applyFont="1" applyFill="1" applyBorder="1" applyAlignment="1" quotePrefix="1">
      <alignment horizontal="center" vertical="center"/>
    </xf>
    <xf numFmtId="0" fontId="4" fillId="0" borderId="7" xfId="0" applyNumberFormat="1" applyFont="1" applyFill="1" applyBorder="1" applyAlignment="1" quotePrefix="1">
      <alignment horizontal="left" vertical="center" wrapText="1"/>
    </xf>
    <xf numFmtId="0" fontId="5" fillId="0" borderId="6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zoomScale="115" zoomScaleNormal="115" workbookViewId="0">
      <selection activeCell="I9" sqref="I9"/>
    </sheetView>
  </sheetViews>
  <sheetFormatPr defaultColWidth="10" defaultRowHeight="14.4" outlineLevelRow="4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183" t="s">
        <v>0</v>
      </c>
      <c r="B1" s="183"/>
      <c r="C1" s="183"/>
      <c r="D1" s="183"/>
      <c r="E1" s="183"/>
      <c r="F1" s="183"/>
      <c r="G1" s="183"/>
      <c r="H1" s="183"/>
      <c r="I1" s="183"/>
    </row>
    <row r="2" ht="23.25" customHeight="1" spans="1:9">
      <c r="A2" s="152"/>
      <c r="B2" s="152"/>
      <c r="C2" s="152"/>
      <c r="D2" s="152"/>
      <c r="E2" s="152"/>
      <c r="F2" s="152"/>
      <c r="G2" s="152"/>
      <c r="H2" s="152"/>
      <c r="I2" s="152"/>
    </row>
    <row r="3" ht="21.55" customHeight="1" spans="1:9">
      <c r="A3" s="152"/>
      <c r="B3" s="152"/>
      <c r="C3" s="152"/>
      <c r="D3" s="152"/>
      <c r="E3" s="152"/>
      <c r="F3" s="152"/>
      <c r="G3" s="152"/>
      <c r="H3" s="152"/>
      <c r="I3" s="152"/>
    </row>
    <row r="4" ht="39.65" customHeight="1" spans="1:9">
      <c r="A4" s="184"/>
      <c r="B4" s="185"/>
      <c r="C4" s="174"/>
      <c r="D4" s="186" t="s">
        <v>1</v>
      </c>
      <c r="E4" s="186"/>
      <c r="F4" s="186"/>
      <c r="G4" s="186"/>
      <c r="H4" s="186"/>
      <c r="I4" s="174"/>
    </row>
    <row r="5" ht="54.3" customHeight="1" spans="1:9">
      <c r="A5" s="184"/>
      <c r="B5" s="185"/>
      <c r="C5" s="174"/>
      <c r="D5" s="186" t="s">
        <v>2</v>
      </c>
      <c r="E5" s="186"/>
      <c r="F5" s="186"/>
      <c r="G5" s="186"/>
      <c r="H5" s="186"/>
      <c r="I5" s="174"/>
    </row>
  </sheetData>
  <mergeCells count="3">
    <mergeCell ref="A1:I1"/>
    <mergeCell ref="D4:H4"/>
    <mergeCell ref="D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7"/>
  <sheetViews>
    <sheetView tabSelected="1" workbookViewId="0">
      <pane xSplit="2" ySplit="3" topLeftCell="C19" activePane="bottomRight" state="frozen"/>
      <selection/>
      <selection pane="topRight"/>
      <selection pane="bottomLeft"/>
      <selection pane="bottomRight" activeCell="B27" sqref="B27"/>
    </sheetView>
  </sheetViews>
  <sheetFormatPr defaultColWidth="10" defaultRowHeight="14.4" outlineLevelCol="3"/>
  <cols>
    <col min="1" max="1" width="6.37962962962963" style="176" customWidth="1"/>
    <col min="2" max="2" width="9.90740740740741" style="176" customWidth="1"/>
    <col min="3" max="3" width="67.1296296296296" style="176" customWidth="1"/>
    <col min="4" max="4" width="53.75" style="176" customWidth="1"/>
    <col min="5" max="16384" width="10" style="176"/>
  </cols>
  <sheetData>
    <row r="1" ht="32.75" customHeight="1" spans="1:3">
      <c r="A1" s="177"/>
      <c r="B1" s="178" t="s">
        <v>3</v>
      </c>
      <c r="C1" s="178"/>
    </row>
    <row r="2" ht="25" customHeight="1" spans="2:3">
      <c r="B2" s="178"/>
      <c r="C2" s="178"/>
    </row>
    <row r="3" ht="31.05" customHeight="1" spans="2:3">
      <c r="B3" s="31" t="s">
        <v>4</v>
      </c>
      <c r="C3" s="31"/>
    </row>
    <row r="4" ht="32.55" customHeight="1" spans="2:4">
      <c r="B4" s="179">
        <v>1</v>
      </c>
      <c r="C4" s="180" t="s">
        <v>5</v>
      </c>
      <c r="D4" s="181"/>
    </row>
    <row r="5" ht="32.55" customHeight="1" spans="2:4">
      <c r="B5" s="179">
        <v>2</v>
      </c>
      <c r="C5" s="180" t="s">
        <v>6</v>
      </c>
      <c r="D5" s="181"/>
    </row>
    <row r="6" ht="32.55" customHeight="1" spans="2:4">
      <c r="B6" s="179">
        <v>3</v>
      </c>
      <c r="C6" s="180" t="s">
        <v>7</v>
      </c>
      <c r="D6" s="181"/>
    </row>
    <row r="7" ht="32.55" customHeight="1" spans="2:4">
      <c r="B7" s="179">
        <v>4</v>
      </c>
      <c r="C7" s="180" t="s">
        <v>8</v>
      </c>
      <c r="D7" s="181"/>
    </row>
    <row r="8" ht="32.55" customHeight="1" spans="2:4">
      <c r="B8" s="179">
        <v>5</v>
      </c>
      <c r="C8" s="180" t="s">
        <v>9</v>
      </c>
      <c r="D8" s="181"/>
    </row>
    <row r="9" ht="32.55" customHeight="1" spans="2:4">
      <c r="B9" s="179">
        <v>6</v>
      </c>
      <c r="C9" s="180" t="s">
        <v>10</v>
      </c>
      <c r="D9" s="181"/>
    </row>
    <row r="10" ht="32.55" customHeight="1" spans="2:4">
      <c r="B10" s="179">
        <v>7</v>
      </c>
      <c r="C10" s="180" t="s">
        <v>11</v>
      </c>
      <c r="D10" s="181"/>
    </row>
    <row r="11" ht="32.55" customHeight="1" spans="2:4">
      <c r="B11" s="179">
        <v>8</v>
      </c>
      <c r="C11" s="180" t="s">
        <v>12</v>
      </c>
      <c r="D11" s="181"/>
    </row>
    <row r="12" ht="32.55" customHeight="1" spans="2:4">
      <c r="B12" s="179">
        <v>9</v>
      </c>
      <c r="C12" s="180" t="s">
        <v>13</v>
      </c>
      <c r="D12" s="181"/>
    </row>
    <row r="13" ht="32.55" customHeight="1" spans="2:4">
      <c r="B13" s="179">
        <v>10</v>
      </c>
      <c r="C13" s="180" t="s">
        <v>14</v>
      </c>
      <c r="D13" s="181"/>
    </row>
    <row r="14" ht="32.55" customHeight="1" spans="2:4">
      <c r="B14" s="179">
        <v>11</v>
      </c>
      <c r="C14" s="180" t="s">
        <v>15</v>
      </c>
      <c r="D14" s="181"/>
    </row>
    <row r="15" ht="32.55" customHeight="1" spans="2:4">
      <c r="B15" s="179">
        <v>12</v>
      </c>
      <c r="C15" s="180" t="s">
        <v>16</v>
      </c>
      <c r="D15" s="181"/>
    </row>
    <row r="16" ht="32.55" customHeight="1" spans="2:4">
      <c r="B16" s="179">
        <v>13</v>
      </c>
      <c r="C16" s="180" t="s">
        <v>17</v>
      </c>
      <c r="D16" s="181"/>
    </row>
    <row r="17" ht="32.55" customHeight="1" spans="2:3">
      <c r="B17" s="179">
        <v>14</v>
      </c>
      <c r="C17" s="180" t="s">
        <v>18</v>
      </c>
    </row>
    <row r="18" ht="32.55" customHeight="1" spans="2:3">
      <c r="B18" s="179">
        <v>15</v>
      </c>
      <c r="C18" s="180" t="s">
        <v>19</v>
      </c>
    </row>
    <row r="19" ht="32.55" customHeight="1" spans="2:3">
      <c r="B19" s="179">
        <v>16</v>
      </c>
      <c r="C19" s="180" t="s">
        <v>20</v>
      </c>
    </row>
    <row r="20" ht="32.55" customHeight="1" spans="2:3">
      <c r="B20" s="179">
        <v>17</v>
      </c>
      <c r="C20" s="180" t="s">
        <v>21</v>
      </c>
    </row>
    <row r="21" ht="32.55" customHeight="1" spans="2:3">
      <c r="B21" s="179">
        <v>18</v>
      </c>
      <c r="C21" s="180" t="s">
        <v>22</v>
      </c>
    </row>
    <row r="22" ht="32.55" customHeight="1" spans="2:3">
      <c r="B22" s="179">
        <v>19</v>
      </c>
      <c r="C22" s="180" t="s">
        <v>23</v>
      </c>
    </row>
    <row r="23" ht="32.55" customHeight="1" spans="2:3">
      <c r="B23" s="179">
        <v>20</v>
      </c>
      <c r="C23" s="180" t="s">
        <v>24</v>
      </c>
    </row>
    <row r="24" ht="32.55" customHeight="1" spans="2:3">
      <c r="B24" s="179">
        <v>21</v>
      </c>
      <c r="C24" s="180" t="s">
        <v>25</v>
      </c>
    </row>
    <row r="25" ht="32.55" customHeight="1" spans="2:3">
      <c r="B25" s="179">
        <v>22</v>
      </c>
      <c r="C25" s="180" t="s">
        <v>26</v>
      </c>
    </row>
    <row r="26" ht="32.55" customHeight="1" spans="2:3">
      <c r="B26" s="179">
        <v>23</v>
      </c>
      <c r="C26" s="182" t="s">
        <v>27</v>
      </c>
    </row>
    <row r="27" ht="30" customHeight="1" spans="2:2">
      <c r="B27" s="176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17" workbookViewId="0">
      <selection activeCell="B37" sqref="B37"/>
    </sheetView>
  </sheetViews>
  <sheetFormatPr defaultColWidth="10" defaultRowHeight="14.4" outlineLevelCol="7"/>
  <cols>
    <col min="1" max="1" width="36.75" customWidth="1"/>
    <col min="2" max="2" width="12.25" customWidth="1"/>
    <col min="3" max="3" width="27.8148148148148" customWidth="1"/>
    <col min="4" max="4" width="11.9537037037037" customWidth="1"/>
    <col min="5" max="5" width="29.5" customWidth="1"/>
    <col min="6" max="6" width="10.4537037037037" customWidth="1"/>
    <col min="7" max="7" width="23.4722222222222" customWidth="1"/>
    <col min="8" max="8" width="12.75" customWidth="1"/>
    <col min="9" max="9" width="9.76851851851852" customWidth="1"/>
  </cols>
  <sheetData>
    <row r="1" ht="24.15" customHeight="1" spans="1:8">
      <c r="A1" s="175" t="s">
        <v>5</v>
      </c>
      <c r="B1" s="175"/>
      <c r="C1" s="175"/>
      <c r="D1" s="175"/>
      <c r="E1" s="175"/>
      <c r="F1" s="175"/>
      <c r="G1" s="175"/>
      <c r="H1" s="175"/>
    </row>
    <row r="2" s="1" customFormat="1" ht="19" customHeight="1" spans="1:8">
      <c r="A2" s="4" t="s">
        <v>29</v>
      </c>
      <c r="B2" s="4"/>
      <c r="C2" s="4"/>
      <c r="D2" s="4"/>
      <c r="E2" s="4"/>
      <c r="F2" s="4"/>
      <c r="G2" s="14" t="s">
        <v>30</v>
      </c>
      <c r="H2" s="14"/>
    </row>
    <row r="3" s="1" customFormat="1" ht="19" customHeight="1" spans="1:8">
      <c r="A3" s="5" t="s">
        <v>31</v>
      </c>
      <c r="B3" s="5"/>
      <c r="C3" s="5" t="s">
        <v>32</v>
      </c>
      <c r="D3" s="5"/>
      <c r="E3" s="5"/>
      <c r="F3" s="5"/>
      <c r="G3" s="5"/>
      <c r="H3" s="5"/>
    </row>
    <row r="4" s="1" customFormat="1" ht="19" customHeight="1" spans="1:8">
      <c r="A4" s="5" t="s">
        <v>33</v>
      </c>
      <c r="B4" s="5" t="s">
        <v>34</v>
      </c>
      <c r="C4" s="5" t="s">
        <v>35</v>
      </c>
      <c r="D4" s="5" t="s">
        <v>34</v>
      </c>
      <c r="E4" s="5" t="s">
        <v>36</v>
      </c>
      <c r="F4" s="5" t="s">
        <v>34</v>
      </c>
      <c r="G4" s="5" t="s">
        <v>37</v>
      </c>
      <c r="H4" s="5" t="s">
        <v>34</v>
      </c>
    </row>
    <row r="5" s="1" customFormat="1" ht="19" customHeight="1" spans="1:8">
      <c r="A5" s="52" t="s">
        <v>38</v>
      </c>
      <c r="B5" s="77" t="e">
        <f>'2收入总表'!E7</f>
        <v>#REF!</v>
      </c>
      <c r="C5" s="15" t="s">
        <v>39</v>
      </c>
      <c r="D5" s="77">
        <v>38.01</v>
      </c>
      <c r="E5" s="52" t="s">
        <v>40</v>
      </c>
      <c r="F5" s="77">
        <f>'5支出分类（部门预算）'!G5</f>
        <v>762.49</v>
      </c>
      <c r="G5" s="15" t="s">
        <v>41</v>
      </c>
      <c r="H5" s="77">
        <f>F6</f>
        <v>493.73</v>
      </c>
    </row>
    <row r="6" s="1" customFormat="1" ht="19" customHeight="1" spans="1:8">
      <c r="A6" s="15" t="s">
        <v>42</v>
      </c>
      <c r="B6" s="77">
        <v>1492.07</v>
      </c>
      <c r="C6" s="15" t="s">
        <v>43</v>
      </c>
      <c r="D6" s="77"/>
      <c r="E6" s="15" t="s">
        <v>44</v>
      </c>
      <c r="F6" s="77">
        <f>'5支出分类（部门预算）'!H5</f>
        <v>493.73</v>
      </c>
      <c r="G6" s="15" t="s">
        <v>45</v>
      </c>
      <c r="H6" s="77">
        <f>F7+F11</f>
        <v>1837.93</v>
      </c>
    </row>
    <row r="7" s="1" customFormat="1" ht="19" customHeight="1" spans="1:8">
      <c r="A7" s="52" t="s">
        <v>46</v>
      </c>
      <c r="B7" s="77"/>
      <c r="C7" s="15" t="s">
        <v>47</v>
      </c>
      <c r="D7" s="77"/>
      <c r="E7" s="15" t="s">
        <v>48</v>
      </c>
      <c r="F7" s="77">
        <f>'5支出分类（部门预算）'!I5</f>
        <v>267.63</v>
      </c>
      <c r="G7" s="15" t="s">
        <v>49</v>
      </c>
      <c r="H7" s="77">
        <f>F14</f>
        <v>42396.16</v>
      </c>
    </row>
    <row r="8" s="1" customFormat="1" ht="19" customHeight="1" spans="1:8">
      <c r="A8" s="15" t="s">
        <v>50</v>
      </c>
      <c r="B8" s="77"/>
      <c r="C8" s="15" t="s">
        <v>51</v>
      </c>
      <c r="D8" s="77"/>
      <c r="E8" s="15" t="s">
        <v>52</v>
      </c>
      <c r="F8" s="77">
        <f>'5支出分类（部门预算）'!J5</f>
        <v>1.13</v>
      </c>
      <c r="G8" s="15" t="s">
        <v>53</v>
      </c>
      <c r="H8" s="77">
        <f>F15</f>
        <v>1168.56</v>
      </c>
    </row>
    <row r="9" s="1" customFormat="1" ht="19" customHeight="1" spans="1:8">
      <c r="A9" s="15" t="s">
        <v>54</v>
      </c>
      <c r="B9" s="77"/>
      <c r="C9" s="15" t="s">
        <v>55</v>
      </c>
      <c r="D9" s="77"/>
      <c r="E9" s="52" t="s">
        <v>56</v>
      </c>
      <c r="F9" s="77">
        <f>'5支出分类（部门预算）'!K5</f>
        <v>63978.99</v>
      </c>
      <c r="G9" s="15" t="s">
        <v>57</v>
      </c>
      <c r="H9" s="77"/>
    </row>
    <row r="10" s="1" customFormat="1" ht="19" customHeight="1" spans="1:8">
      <c r="A10" s="15" t="s">
        <v>58</v>
      </c>
      <c r="B10" s="77"/>
      <c r="C10" s="15" t="s">
        <v>59</v>
      </c>
      <c r="D10" s="153">
        <v>39.29</v>
      </c>
      <c r="E10" s="15" t="s">
        <v>60</v>
      </c>
      <c r="F10" s="77"/>
      <c r="G10" s="15" t="s">
        <v>61</v>
      </c>
      <c r="H10" s="77"/>
    </row>
    <row r="11" s="1" customFormat="1" ht="19" customHeight="1" spans="1:8">
      <c r="A11" s="15" t="s">
        <v>62</v>
      </c>
      <c r="B11" s="77"/>
      <c r="C11" s="15" t="s">
        <v>63</v>
      </c>
      <c r="D11" s="77"/>
      <c r="E11" s="15" t="s">
        <v>64</v>
      </c>
      <c r="F11" s="77">
        <f>'5支出分类（部门预算）'!M5</f>
        <v>1570.3</v>
      </c>
      <c r="G11" s="15" t="s">
        <v>65</v>
      </c>
      <c r="H11" s="77">
        <f>F17</f>
        <v>18843.97</v>
      </c>
    </row>
    <row r="12" s="1" customFormat="1" ht="19" customHeight="1" spans="1:8">
      <c r="A12" s="15" t="s">
        <v>66</v>
      </c>
      <c r="B12" s="77"/>
      <c r="C12" s="15" t="s">
        <v>67</v>
      </c>
      <c r="D12" s="153">
        <v>55.76</v>
      </c>
      <c r="E12" s="15" t="s">
        <v>68</v>
      </c>
      <c r="F12" s="77"/>
      <c r="G12" s="15" t="s">
        <v>69</v>
      </c>
      <c r="H12" s="77"/>
    </row>
    <row r="13" s="1" customFormat="1" ht="19" customHeight="1" spans="1:8">
      <c r="A13" s="15" t="s">
        <v>70</v>
      </c>
      <c r="B13" s="77"/>
      <c r="C13" s="15" t="s">
        <v>71</v>
      </c>
      <c r="D13" s="77"/>
      <c r="E13" s="15" t="s">
        <v>72</v>
      </c>
      <c r="F13" s="77"/>
      <c r="G13" s="15" t="s">
        <v>73</v>
      </c>
      <c r="H13" s="77">
        <f>F8</f>
        <v>1.13</v>
      </c>
    </row>
    <row r="14" s="1" customFormat="1" ht="19" customHeight="1" spans="1:8">
      <c r="A14" s="15" t="s">
        <v>74</v>
      </c>
      <c r="B14" s="77"/>
      <c r="C14" s="15" t="s">
        <v>75</v>
      </c>
      <c r="D14" s="153">
        <v>31.16</v>
      </c>
      <c r="E14" s="15" t="s">
        <v>76</v>
      </c>
      <c r="F14" s="77">
        <f>'5支出分类（部门预算）'!P5</f>
        <v>42396.16</v>
      </c>
      <c r="G14" s="15" t="s">
        <v>77</v>
      </c>
      <c r="H14" s="77"/>
    </row>
    <row r="15" s="1" customFormat="1" ht="19" customHeight="1" spans="1:8">
      <c r="A15" s="15" t="s">
        <v>78</v>
      </c>
      <c r="B15" s="77"/>
      <c r="C15" s="15" t="s">
        <v>79</v>
      </c>
      <c r="D15" s="77"/>
      <c r="E15" s="15" t="s">
        <v>80</v>
      </c>
      <c r="F15" s="77">
        <f>'5支出分类（部门预算）'!Q5</f>
        <v>1168.56</v>
      </c>
      <c r="G15" s="15" t="s">
        <v>81</v>
      </c>
      <c r="H15" s="77"/>
    </row>
    <row r="16" s="1" customFormat="1" ht="19" customHeight="1" spans="1:8">
      <c r="A16" s="15" t="s">
        <v>82</v>
      </c>
      <c r="B16" s="77"/>
      <c r="C16" s="15" t="s">
        <v>83</v>
      </c>
      <c r="D16" s="153">
        <v>20399.83</v>
      </c>
      <c r="E16" s="15" t="s">
        <v>84</v>
      </c>
      <c r="F16" s="77"/>
      <c r="G16" s="15" t="s">
        <v>85</v>
      </c>
      <c r="H16" s="77"/>
    </row>
    <row r="17" s="1" customFormat="1" ht="19" customHeight="1" spans="1:8">
      <c r="A17" s="15" t="s">
        <v>86</v>
      </c>
      <c r="B17" s="77"/>
      <c r="C17" s="15" t="s">
        <v>87</v>
      </c>
      <c r="D17" s="77"/>
      <c r="E17" s="15" t="s">
        <v>88</v>
      </c>
      <c r="F17" s="77">
        <f>'5支出分类（部门预算）'!S5</f>
        <v>18843.97</v>
      </c>
      <c r="G17" s="15" t="s">
        <v>89</v>
      </c>
      <c r="H17" s="77"/>
    </row>
    <row r="18" s="1" customFormat="1" ht="19" customHeight="1" spans="1:8">
      <c r="A18" s="15" t="s">
        <v>90</v>
      </c>
      <c r="B18" s="77"/>
      <c r="C18" s="15" t="s">
        <v>91</v>
      </c>
      <c r="D18" s="77"/>
      <c r="E18" s="15" t="s">
        <v>92</v>
      </c>
      <c r="F18" s="77"/>
      <c r="G18" s="15" t="s">
        <v>93</v>
      </c>
      <c r="H18" s="77"/>
    </row>
    <row r="19" s="1" customFormat="1" ht="19" customHeight="1" spans="1:8">
      <c r="A19" s="52" t="s">
        <v>94</v>
      </c>
      <c r="B19" s="77">
        <v>63249.41</v>
      </c>
      <c r="C19" s="15" t="s">
        <v>95</v>
      </c>
      <c r="D19" s="153">
        <v>1238.42</v>
      </c>
      <c r="E19" s="15" t="s">
        <v>96</v>
      </c>
      <c r="F19" s="53"/>
      <c r="G19" s="15"/>
      <c r="H19" s="53"/>
    </row>
    <row r="20" s="1" customFormat="1" ht="19" customHeight="1" spans="1:8">
      <c r="A20" s="52" t="s">
        <v>97</v>
      </c>
      <c r="B20" s="77"/>
      <c r="C20" s="15" t="s">
        <v>98</v>
      </c>
      <c r="D20" s="53"/>
      <c r="E20" s="52" t="s">
        <v>99</v>
      </c>
      <c r="F20" s="53"/>
      <c r="G20" s="15"/>
      <c r="H20" s="53"/>
    </row>
    <row r="21" s="1" customFormat="1" ht="19" customHeight="1" spans="1:8">
      <c r="A21" s="52" t="s">
        <v>100</v>
      </c>
      <c r="B21" s="77"/>
      <c r="C21" s="15" t="s">
        <v>101</v>
      </c>
      <c r="D21" s="53"/>
      <c r="E21" s="15"/>
      <c r="F21" s="53"/>
      <c r="G21" s="15"/>
      <c r="H21" s="53"/>
    </row>
    <row r="22" s="1" customFormat="1" ht="19" customHeight="1" spans="1:8">
      <c r="A22" s="52" t="s">
        <v>102</v>
      </c>
      <c r="B22" s="77"/>
      <c r="C22" s="15" t="s">
        <v>103</v>
      </c>
      <c r="D22" s="53"/>
      <c r="E22" s="15"/>
      <c r="F22" s="53"/>
      <c r="G22" s="15"/>
      <c r="H22" s="53"/>
    </row>
    <row r="23" s="1" customFormat="1" ht="19" customHeight="1" spans="1:8">
      <c r="A23" s="52" t="s">
        <v>104</v>
      </c>
      <c r="B23" s="77"/>
      <c r="C23" s="15" t="s">
        <v>105</v>
      </c>
      <c r="D23" s="53"/>
      <c r="E23" s="15"/>
      <c r="F23" s="53"/>
      <c r="G23" s="15"/>
      <c r="H23" s="53"/>
    </row>
    <row r="24" s="1" customFormat="1" ht="19" customHeight="1" spans="1:8">
      <c r="A24" s="15" t="s">
        <v>106</v>
      </c>
      <c r="B24" s="77"/>
      <c r="C24" s="15" t="s">
        <v>107</v>
      </c>
      <c r="D24" s="153">
        <v>62.58</v>
      </c>
      <c r="E24" s="15"/>
      <c r="F24" s="77"/>
      <c r="G24" s="15"/>
      <c r="H24" s="77"/>
    </row>
    <row r="25" s="1" customFormat="1" ht="19" customHeight="1" spans="1:8">
      <c r="A25" s="15" t="s">
        <v>108</v>
      </c>
      <c r="B25" s="77"/>
      <c r="C25" s="15" t="s">
        <v>109</v>
      </c>
      <c r="D25" s="77"/>
      <c r="E25" s="15"/>
      <c r="F25" s="77"/>
      <c r="G25" s="15"/>
      <c r="H25" s="77"/>
    </row>
    <row r="26" s="1" customFormat="1" ht="19" customHeight="1" spans="1:8">
      <c r="A26" s="15" t="s">
        <v>110</v>
      </c>
      <c r="B26" s="77"/>
      <c r="C26" s="15" t="s">
        <v>111</v>
      </c>
      <c r="D26" s="77"/>
      <c r="E26" s="15"/>
      <c r="F26" s="77"/>
      <c r="G26" s="15"/>
      <c r="H26" s="77"/>
    </row>
    <row r="27" s="1" customFormat="1" ht="19" customHeight="1" spans="1:8">
      <c r="A27" s="52" t="s">
        <v>112</v>
      </c>
      <c r="B27" s="53"/>
      <c r="C27" s="15" t="s">
        <v>113</v>
      </c>
      <c r="D27" s="53"/>
      <c r="E27" s="15"/>
      <c r="F27" s="53"/>
      <c r="G27" s="15"/>
      <c r="H27" s="53"/>
    </row>
    <row r="28" s="1" customFormat="1" ht="19" customHeight="1" spans="1:8">
      <c r="A28" s="52" t="s">
        <v>114</v>
      </c>
      <c r="B28" s="53"/>
      <c r="C28" s="15" t="s">
        <v>115</v>
      </c>
      <c r="D28" s="53"/>
      <c r="E28" s="15"/>
      <c r="F28" s="53"/>
      <c r="G28" s="15"/>
      <c r="H28" s="53"/>
    </row>
    <row r="29" s="1" customFormat="1" ht="19" customHeight="1" spans="1:8">
      <c r="A29" s="52" t="s">
        <v>116</v>
      </c>
      <c r="B29" s="53"/>
      <c r="C29" s="15" t="s">
        <v>117</v>
      </c>
      <c r="D29" s="63">
        <v>42876.43</v>
      </c>
      <c r="E29" s="15"/>
      <c r="F29" s="53"/>
      <c r="G29" s="15"/>
      <c r="H29" s="53"/>
    </row>
    <row r="30" s="1" customFormat="1" ht="19" customHeight="1" spans="1:8">
      <c r="A30" s="52" t="s">
        <v>118</v>
      </c>
      <c r="B30" s="53"/>
      <c r="C30" s="15" t="s">
        <v>119</v>
      </c>
      <c r="D30" s="53"/>
      <c r="E30" s="15"/>
      <c r="F30" s="53"/>
      <c r="G30" s="15"/>
      <c r="H30" s="53"/>
    </row>
    <row r="31" s="1" customFormat="1" ht="19" customHeight="1" spans="1:8">
      <c r="A31" s="52" t="s">
        <v>120</v>
      </c>
      <c r="B31" s="77">
        <f>'2收入总表'!R7</f>
        <v>0</v>
      </c>
      <c r="C31" s="15" t="s">
        <v>121</v>
      </c>
      <c r="D31" s="53"/>
      <c r="E31" s="15"/>
      <c r="F31" s="53"/>
      <c r="G31" s="15"/>
      <c r="H31" s="53"/>
    </row>
    <row r="32" s="1" customFormat="1" ht="19" customHeight="1" spans="1:8">
      <c r="A32" s="15"/>
      <c r="B32" s="15"/>
      <c r="C32" s="15" t="s">
        <v>122</v>
      </c>
      <c r="D32" s="15"/>
      <c r="E32" s="15"/>
      <c r="F32" s="15"/>
      <c r="G32" s="15"/>
      <c r="H32" s="15"/>
    </row>
    <row r="33" s="1" customFormat="1" ht="19" customHeight="1" spans="1:8">
      <c r="A33" s="15"/>
      <c r="B33" s="15"/>
      <c r="C33" s="15" t="s">
        <v>123</v>
      </c>
      <c r="D33" s="15"/>
      <c r="E33" s="15"/>
      <c r="F33" s="15"/>
      <c r="G33" s="15"/>
      <c r="H33" s="15"/>
    </row>
    <row r="34" s="1" customFormat="1" ht="19" customHeight="1" spans="1:8">
      <c r="A34" s="15"/>
      <c r="B34" s="15"/>
      <c r="C34" s="15" t="s">
        <v>124</v>
      </c>
      <c r="D34" s="15"/>
      <c r="E34" s="15"/>
      <c r="F34" s="15"/>
      <c r="G34" s="15"/>
      <c r="H34" s="15"/>
    </row>
    <row r="35" s="1" customFormat="1" ht="19" customHeight="1" spans="1:8">
      <c r="A35" s="15"/>
      <c r="B35" s="15"/>
      <c r="C35" s="15"/>
      <c r="D35" s="15"/>
      <c r="E35" s="15"/>
      <c r="F35" s="15"/>
      <c r="G35" s="15"/>
      <c r="H35" s="15"/>
    </row>
    <row r="36" s="1" customFormat="1" ht="19" customHeight="1" spans="1:8">
      <c r="A36" s="15"/>
      <c r="B36" s="15"/>
      <c r="C36" s="15"/>
      <c r="D36" s="15"/>
      <c r="E36" s="15"/>
      <c r="F36" s="15"/>
      <c r="G36" s="15"/>
      <c r="H36" s="15"/>
    </row>
    <row r="37" s="1" customFormat="1" ht="19" customHeight="1" spans="1:8">
      <c r="A37" s="52" t="s">
        <v>125</v>
      </c>
      <c r="B37" s="53" t="e">
        <f>B5+B19+B31</f>
        <v>#REF!</v>
      </c>
      <c r="C37" s="52" t="s">
        <v>126</v>
      </c>
      <c r="D37" s="53">
        <f>SUM(D5:D35)</f>
        <v>64741.48</v>
      </c>
      <c r="E37" s="52" t="s">
        <v>126</v>
      </c>
      <c r="F37" s="53">
        <f>F5+F9</f>
        <v>64741.48</v>
      </c>
      <c r="G37" s="52" t="s">
        <v>126</v>
      </c>
      <c r="H37" s="53">
        <f>SUM(H5:H35)</f>
        <v>64741.48</v>
      </c>
    </row>
    <row r="38" s="1" customFormat="1" ht="19" customHeight="1" spans="1:8">
      <c r="A38" s="52" t="s">
        <v>127</v>
      </c>
      <c r="B38" s="53"/>
      <c r="C38" s="52" t="s">
        <v>128</v>
      </c>
      <c r="D38" s="53"/>
      <c r="E38" s="52" t="s">
        <v>128</v>
      </c>
      <c r="F38" s="53"/>
      <c r="G38" s="52" t="s">
        <v>128</v>
      </c>
      <c r="H38" s="53"/>
    </row>
    <row r="39" s="1" customFormat="1" ht="19" customHeight="1" spans="1:8">
      <c r="A39" s="15"/>
      <c r="B39" s="53"/>
      <c r="C39" s="15"/>
      <c r="D39" s="77"/>
      <c r="E39" s="52"/>
      <c r="F39" s="77"/>
      <c r="G39" s="52"/>
      <c r="H39" s="77"/>
    </row>
    <row r="40" s="1" customFormat="1" ht="19" customHeight="1" spans="1:8">
      <c r="A40" s="52" t="s">
        <v>129</v>
      </c>
      <c r="B40" s="53" t="e">
        <f>B37</f>
        <v>#REF!</v>
      </c>
      <c r="C40" s="52" t="s">
        <v>130</v>
      </c>
      <c r="D40" s="53">
        <f>D37</f>
        <v>64741.48</v>
      </c>
      <c r="E40" s="52" t="s">
        <v>130</v>
      </c>
      <c r="F40" s="53">
        <f>F37</f>
        <v>64741.48</v>
      </c>
      <c r="G40" s="52" t="s">
        <v>130</v>
      </c>
      <c r="H40" s="53">
        <f>H37</f>
        <v>64741.48</v>
      </c>
    </row>
  </sheetData>
  <mergeCells count="5">
    <mergeCell ref="A1:H1"/>
    <mergeCell ref="A2:F2"/>
    <mergeCell ref="G2:H2"/>
    <mergeCell ref="A3:B3"/>
    <mergeCell ref="C3:H3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"/>
  <sheetViews>
    <sheetView workbookViewId="0">
      <selection activeCell="G13" sqref="G13"/>
    </sheetView>
  </sheetViews>
  <sheetFormatPr defaultColWidth="10" defaultRowHeight="14.4"/>
  <cols>
    <col min="1" max="1" width="8.37962962962963" customWidth="1"/>
    <col min="2" max="2" width="30.8796296296296" customWidth="1"/>
    <col min="3" max="4" width="10.7777777777778" customWidth="1"/>
    <col min="5" max="5" width="9.37962962962963" customWidth="1"/>
    <col min="6" max="6" width="10.3796296296296" customWidth="1"/>
    <col min="7" max="11" width="7.69444444444444" customWidth="1"/>
    <col min="12" max="12" width="10.6296296296296" customWidth="1"/>
    <col min="13" max="13" width="9.75" customWidth="1"/>
    <col min="14" max="25" width="7.69444444444444" customWidth="1"/>
    <col min="26" max="26" width="9.76851851851852" customWidth="1"/>
  </cols>
  <sheetData>
    <row r="1" ht="33.6" customHeight="1" spans="1:25">
      <c r="A1" s="3" t="s">
        <v>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="1" customFormat="1" ht="22.4" customHeight="1" spans="1:25">
      <c r="A2" s="4" t="s">
        <v>29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14" t="s">
        <v>30</v>
      </c>
      <c r="Y2" s="14"/>
    </row>
    <row r="3" s="1" customFormat="1" ht="30" customHeight="1" spans="1:25">
      <c r="A3" s="5" t="s">
        <v>131</v>
      </c>
      <c r="B3" s="5" t="s">
        <v>132</v>
      </c>
      <c r="C3" s="5" t="s">
        <v>133</v>
      </c>
      <c r="D3" s="5" t="s">
        <v>134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 t="s">
        <v>127</v>
      </c>
      <c r="T3" s="5"/>
      <c r="U3" s="5"/>
      <c r="V3" s="5"/>
      <c r="W3" s="5"/>
      <c r="X3" s="5"/>
      <c r="Y3" s="5"/>
    </row>
    <row r="4" s="1" customFormat="1" ht="30" customHeight="1" spans="1:25">
      <c r="A4" s="5"/>
      <c r="B4" s="5"/>
      <c r="C4" s="5"/>
      <c r="D4" s="5" t="s">
        <v>135</v>
      </c>
      <c r="E4" s="5" t="s">
        <v>136</v>
      </c>
      <c r="F4" s="5" t="s">
        <v>137</v>
      </c>
      <c r="G4" s="5" t="s">
        <v>138</v>
      </c>
      <c r="H4" s="5" t="s">
        <v>139</v>
      </c>
      <c r="I4" s="5" t="s">
        <v>140</v>
      </c>
      <c r="J4" s="5" t="s">
        <v>141</v>
      </c>
      <c r="K4" s="5"/>
      <c r="L4" s="5"/>
      <c r="M4" s="5"/>
      <c r="N4" s="5" t="s">
        <v>142</v>
      </c>
      <c r="O4" s="5" t="s">
        <v>143</v>
      </c>
      <c r="P4" s="5" t="s">
        <v>144</v>
      </c>
      <c r="Q4" s="5" t="s">
        <v>145</v>
      </c>
      <c r="R4" s="5" t="s">
        <v>146</v>
      </c>
      <c r="S4" s="5" t="s">
        <v>135</v>
      </c>
      <c r="T4" s="5" t="s">
        <v>136</v>
      </c>
      <c r="U4" s="5" t="s">
        <v>137</v>
      </c>
      <c r="V4" s="5" t="s">
        <v>138</v>
      </c>
      <c r="W4" s="5" t="s">
        <v>139</v>
      </c>
      <c r="X4" s="5" t="s">
        <v>140</v>
      </c>
      <c r="Y4" s="5" t="s">
        <v>147</v>
      </c>
    </row>
    <row r="5" s="1" customFormat="1" ht="45" customHeight="1" spans="1:25">
      <c r="A5" s="5"/>
      <c r="B5" s="5"/>
      <c r="C5" s="5"/>
      <c r="D5" s="5"/>
      <c r="E5" s="5"/>
      <c r="F5" s="5"/>
      <c r="G5" s="5"/>
      <c r="H5" s="5"/>
      <c r="I5" s="5"/>
      <c r="J5" s="5" t="s">
        <v>148</v>
      </c>
      <c r="K5" s="5" t="s">
        <v>149</v>
      </c>
      <c r="L5" s="5" t="s">
        <v>150</v>
      </c>
      <c r="M5" s="5" t="s">
        <v>139</v>
      </c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="1" customFormat="1" ht="30" customHeight="1" spans="1:25">
      <c r="A6" s="52"/>
      <c r="B6" s="52" t="s">
        <v>133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</row>
    <row r="7" s="1" customFormat="1" ht="30" customHeight="1" spans="1:25">
      <c r="A7" s="76">
        <v>430</v>
      </c>
      <c r="B7" s="76" t="s">
        <v>151</v>
      </c>
      <c r="C7" s="93" t="e">
        <f>D7</f>
        <v>#REF!</v>
      </c>
      <c r="D7" s="93" t="e">
        <f>SUM(E7:R7)</f>
        <v>#REF!</v>
      </c>
      <c r="E7" s="93" t="e">
        <f>'6财政拨款收支总表'!B6</f>
        <v>#REF!</v>
      </c>
      <c r="F7" s="93">
        <f>'6财政拨款收支总表'!B9</f>
        <v>63249.41</v>
      </c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</row>
    <row r="8" ht="16.35" customHeight="1"/>
    <row r="9" ht="16.35" customHeight="1" spans="7:7">
      <c r="G9" s="174"/>
    </row>
  </sheetData>
  <mergeCells count="27">
    <mergeCell ref="A1:Y1"/>
    <mergeCell ref="A2:W2"/>
    <mergeCell ref="X2:Y2"/>
    <mergeCell ref="D3:R3"/>
    <mergeCell ref="S3:Y3"/>
    <mergeCell ref="J4:M4"/>
    <mergeCell ref="A3:A5"/>
    <mergeCell ref="B3:B5"/>
    <mergeCell ref="C3:C5"/>
    <mergeCell ref="D4:D5"/>
    <mergeCell ref="E4:E5"/>
    <mergeCell ref="F4:F5"/>
    <mergeCell ref="G4:G5"/>
    <mergeCell ref="H4:H5"/>
    <mergeCell ref="I4:I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workbookViewId="0">
      <selection activeCell="G29" sqref="G29:H29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1.9444444444444" customWidth="1"/>
    <col min="5" max="5" width="42.1296296296296" customWidth="1"/>
    <col min="6" max="6" width="13.25" customWidth="1"/>
    <col min="7" max="7" width="12.6296296296296" customWidth="1"/>
    <col min="8" max="8" width="13.9722222222222" customWidth="1"/>
    <col min="9" max="9" width="14.7962962962963" customWidth="1"/>
    <col min="10" max="11" width="17.5" customWidth="1"/>
  </cols>
  <sheetData>
    <row r="1" ht="29" customHeight="1" spans="1:11">
      <c r="A1" s="3" t="s">
        <v>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5" customHeight="1" spans="1:11">
      <c r="A2" s="90" t="s">
        <v>29</v>
      </c>
      <c r="B2" s="90"/>
      <c r="C2" s="90"/>
      <c r="D2" s="90"/>
      <c r="E2" s="90"/>
      <c r="F2" s="90"/>
      <c r="G2" s="90"/>
      <c r="H2" s="90"/>
      <c r="I2" s="90"/>
      <c r="J2" s="90"/>
      <c r="K2" s="14" t="s">
        <v>30</v>
      </c>
    </row>
    <row r="3" s="1" customFormat="1" ht="27.6" customHeight="1" spans="1:11">
      <c r="A3" s="5" t="s">
        <v>152</v>
      </c>
      <c r="B3" s="5"/>
      <c r="C3" s="5"/>
      <c r="D3" s="5" t="s">
        <v>153</v>
      </c>
      <c r="E3" s="5" t="s">
        <v>154</v>
      </c>
      <c r="F3" s="5" t="s">
        <v>133</v>
      </c>
      <c r="G3" s="5" t="s">
        <v>155</v>
      </c>
      <c r="H3" s="5" t="s">
        <v>156</v>
      </c>
      <c r="I3" s="5" t="s">
        <v>157</v>
      </c>
      <c r="J3" s="5" t="s">
        <v>158</v>
      </c>
      <c r="K3" s="5" t="s">
        <v>159</v>
      </c>
    </row>
    <row r="4" s="1" customFormat="1" ht="25.85" customHeight="1" spans="1:11">
      <c r="A4" s="5" t="s">
        <v>160</v>
      </c>
      <c r="B4" s="5" t="s">
        <v>161</v>
      </c>
      <c r="C4" s="5" t="s">
        <v>162</v>
      </c>
      <c r="D4" s="5"/>
      <c r="E4" s="5"/>
      <c r="F4" s="5"/>
      <c r="G4" s="5"/>
      <c r="H4" s="5"/>
      <c r="I4" s="5"/>
      <c r="J4" s="5"/>
      <c r="K4" s="5"/>
    </row>
    <row r="5" s="1" customFormat="1" ht="22.8" customHeight="1" spans="1:11">
      <c r="A5" s="46"/>
      <c r="B5" s="46"/>
      <c r="C5" s="46"/>
      <c r="D5" s="46" t="s">
        <v>133</v>
      </c>
      <c r="E5" s="46"/>
      <c r="F5" s="80">
        <f>F6+F11+F14+F19+F23+F29+F35+F38</f>
        <v>64741.48</v>
      </c>
      <c r="G5" s="80">
        <f>G6+G11+G14+G19+G23+G29+G35+G38</f>
        <v>762.49</v>
      </c>
      <c r="H5" s="80">
        <f>H6+H11+H14+H19+H23+H29+H35+H38</f>
        <v>63978.99</v>
      </c>
      <c r="I5" s="80"/>
      <c r="J5" s="80"/>
      <c r="K5" s="80"/>
    </row>
    <row r="6" s="1" customFormat="1" ht="19" customHeight="1" spans="1:11">
      <c r="A6" s="58">
        <v>201</v>
      </c>
      <c r="B6" s="58"/>
      <c r="C6" s="58"/>
      <c r="D6" s="60">
        <v>201</v>
      </c>
      <c r="E6" s="158" t="s">
        <v>163</v>
      </c>
      <c r="F6" s="94">
        <v>38.01</v>
      </c>
      <c r="G6" s="127">
        <v>10.01</v>
      </c>
      <c r="H6" s="94">
        <v>28</v>
      </c>
      <c r="I6" s="169"/>
      <c r="J6" s="169"/>
      <c r="K6" s="94"/>
    </row>
    <row r="7" s="1" customFormat="1" ht="19" customHeight="1" spans="1:11">
      <c r="A7" s="62">
        <v>201</v>
      </c>
      <c r="B7" s="187" t="s">
        <v>164</v>
      </c>
      <c r="C7" s="62"/>
      <c r="D7" s="89">
        <v>20103</v>
      </c>
      <c r="E7" s="159" t="s">
        <v>165</v>
      </c>
      <c r="F7" s="95">
        <v>10.01</v>
      </c>
      <c r="G7" s="153">
        <v>10.01</v>
      </c>
      <c r="H7" s="95">
        <v>0</v>
      </c>
      <c r="I7" s="170"/>
      <c r="J7" s="170"/>
      <c r="K7" s="95"/>
    </row>
    <row r="8" s="1" customFormat="1" ht="19" customHeight="1" spans="1:11">
      <c r="A8" s="62">
        <v>201</v>
      </c>
      <c r="B8" s="187" t="s">
        <v>164</v>
      </c>
      <c r="C8" s="62">
        <v>99</v>
      </c>
      <c r="D8" s="89">
        <v>2010399</v>
      </c>
      <c r="E8" s="159" t="s">
        <v>166</v>
      </c>
      <c r="F8" s="95">
        <v>10.01</v>
      </c>
      <c r="G8" s="153">
        <v>10.01</v>
      </c>
      <c r="H8" s="95">
        <v>0</v>
      </c>
      <c r="I8" s="170"/>
      <c r="J8" s="170"/>
      <c r="K8" s="95"/>
    </row>
    <row r="9" s="1" customFormat="1" ht="19" customHeight="1" spans="1:11">
      <c r="A9" s="62">
        <v>201</v>
      </c>
      <c r="B9" s="85">
        <v>13</v>
      </c>
      <c r="C9" s="101"/>
      <c r="D9" s="89">
        <v>20113</v>
      </c>
      <c r="E9" s="159" t="s">
        <v>167</v>
      </c>
      <c r="F9" s="95">
        <v>28</v>
      </c>
      <c r="G9" s="153">
        <v>0</v>
      </c>
      <c r="H9" s="95">
        <v>28</v>
      </c>
      <c r="I9" s="170"/>
      <c r="J9" s="170"/>
      <c r="K9" s="95"/>
    </row>
    <row r="10" s="1" customFormat="1" ht="19" customHeight="1" spans="1:11">
      <c r="A10" s="62">
        <v>201</v>
      </c>
      <c r="B10" s="85">
        <v>13</v>
      </c>
      <c r="C10" s="188" t="s">
        <v>168</v>
      </c>
      <c r="D10" s="49">
        <v>2011308</v>
      </c>
      <c r="E10" s="89" t="s">
        <v>169</v>
      </c>
      <c r="F10" s="95">
        <v>28</v>
      </c>
      <c r="G10" s="153">
        <v>0</v>
      </c>
      <c r="H10" s="95">
        <v>28</v>
      </c>
      <c r="I10" s="170"/>
      <c r="J10" s="170"/>
      <c r="K10" s="95"/>
    </row>
    <row r="11" s="1" customFormat="1" ht="19" customHeight="1" spans="1:11">
      <c r="A11" s="58">
        <v>206</v>
      </c>
      <c r="B11" s="81"/>
      <c r="C11" s="82"/>
      <c r="D11" s="60">
        <v>206</v>
      </c>
      <c r="E11" s="60" t="s">
        <v>170</v>
      </c>
      <c r="F11" s="94">
        <v>39.29</v>
      </c>
      <c r="G11" s="127">
        <v>0</v>
      </c>
      <c r="H11" s="94">
        <v>39.29</v>
      </c>
      <c r="I11" s="169"/>
      <c r="J11" s="169"/>
      <c r="K11" s="94"/>
    </row>
    <row r="12" s="1" customFormat="1" ht="19" customHeight="1" spans="1:11">
      <c r="A12" s="62">
        <v>206</v>
      </c>
      <c r="B12" s="189" t="s">
        <v>171</v>
      </c>
      <c r="C12" s="86"/>
      <c r="D12" s="49">
        <v>20605</v>
      </c>
      <c r="E12" s="89" t="s">
        <v>172</v>
      </c>
      <c r="F12" s="95">
        <v>39.29</v>
      </c>
      <c r="G12" s="153">
        <v>0</v>
      </c>
      <c r="H12" s="95">
        <v>39.29</v>
      </c>
      <c r="I12" s="170"/>
      <c r="J12" s="170"/>
      <c r="K12" s="95"/>
    </row>
    <row r="13" s="1" customFormat="1" ht="19" customHeight="1" spans="1:11">
      <c r="A13" s="62">
        <v>206</v>
      </c>
      <c r="B13" s="189" t="s">
        <v>171</v>
      </c>
      <c r="C13" s="86">
        <v>99</v>
      </c>
      <c r="D13" s="49">
        <v>2060599</v>
      </c>
      <c r="E13" s="89" t="s">
        <v>173</v>
      </c>
      <c r="F13" s="95">
        <v>39.29</v>
      </c>
      <c r="G13" s="153">
        <v>0</v>
      </c>
      <c r="H13" s="95">
        <v>39.29</v>
      </c>
      <c r="I13" s="170"/>
      <c r="J13" s="170"/>
      <c r="K13" s="95"/>
    </row>
    <row r="14" s="1" customFormat="1" ht="19" customHeight="1" spans="1:11">
      <c r="A14" s="58">
        <v>208</v>
      </c>
      <c r="B14" s="58"/>
      <c r="C14" s="58"/>
      <c r="D14" s="60">
        <v>208</v>
      </c>
      <c r="E14" s="158" t="s">
        <v>174</v>
      </c>
      <c r="F14" s="94">
        <v>55.76</v>
      </c>
      <c r="G14" s="127">
        <v>55.76</v>
      </c>
      <c r="H14" s="94">
        <v>0</v>
      </c>
      <c r="I14" s="169"/>
      <c r="J14" s="169"/>
      <c r="K14" s="94"/>
    </row>
    <row r="15" s="1" customFormat="1" ht="19" customHeight="1" spans="1:11">
      <c r="A15" s="62">
        <v>208</v>
      </c>
      <c r="B15" s="187" t="s">
        <v>171</v>
      </c>
      <c r="C15" s="62"/>
      <c r="D15" s="89">
        <v>20805</v>
      </c>
      <c r="E15" s="159" t="s">
        <v>175</v>
      </c>
      <c r="F15" s="95">
        <v>52.48</v>
      </c>
      <c r="G15" s="153">
        <v>52.48</v>
      </c>
      <c r="H15" s="95">
        <v>0</v>
      </c>
      <c r="I15" s="170"/>
      <c r="J15" s="170"/>
      <c r="K15" s="95"/>
    </row>
    <row r="16" s="1" customFormat="1" ht="19" customHeight="1" spans="1:11">
      <c r="A16" s="62">
        <v>208</v>
      </c>
      <c r="B16" s="187" t="s">
        <v>171</v>
      </c>
      <c r="C16" s="187" t="s">
        <v>171</v>
      </c>
      <c r="D16" s="89">
        <v>2080505</v>
      </c>
      <c r="E16" s="159" t="s">
        <v>176</v>
      </c>
      <c r="F16" s="95">
        <v>52.48</v>
      </c>
      <c r="G16" s="153">
        <v>52.48</v>
      </c>
      <c r="H16" s="95">
        <v>0</v>
      </c>
      <c r="I16" s="170"/>
      <c r="J16" s="170"/>
      <c r="K16" s="95"/>
    </row>
    <row r="17" s="1" customFormat="1" ht="19" customHeight="1" spans="1:11">
      <c r="A17" s="62">
        <v>208</v>
      </c>
      <c r="B17" s="62">
        <v>99</v>
      </c>
      <c r="C17" s="62"/>
      <c r="D17" s="89">
        <v>20899</v>
      </c>
      <c r="E17" s="159" t="s">
        <v>177</v>
      </c>
      <c r="F17" s="95">
        <v>3.28</v>
      </c>
      <c r="G17" s="153">
        <v>3.28</v>
      </c>
      <c r="H17" s="95">
        <v>0</v>
      </c>
      <c r="I17" s="170"/>
      <c r="J17" s="170"/>
      <c r="K17" s="95"/>
    </row>
    <row r="18" s="1" customFormat="1" ht="19" customHeight="1" spans="1:11">
      <c r="A18" s="62">
        <v>208</v>
      </c>
      <c r="B18" s="62">
        <v>99</v>
      </c>
      <c r="C18" s="62">
        <v>99</v>
      </c>
      <c r="D18" s="89">
        <v>2089999</v>
      </c>
      <c r="E18" s="159" t="s">
        <v>178</v>
      </c>
      <c r="F18" s="95">
        <v>3.28</v>
      </c>
      <c r="G18" s="153">
        <v>3.28</v>
      </c>
      <c r="H18" s="95">
        <v>0</v>
      </c>
      <c r="I18" s="170"/>
      <c r="J18" s="170"/>
      <c r="K18" s="95"/>
    </row>
    <row r="19" s="1" customFormat="1" ht="18" customHeight="1" spans="1:11">
      <c r="A19" s="58">
        <v>210</v>
      </c>
      <c r="B19" s="58"/>
      <c r="C19" s="58"/>
      <c r="D19" s="60">
        <v>210</v>
      </c>
      <c r="E19" s="158" t="s">
        <v>179</v>
      </c>
      <c r="F19" s="94">
        <v>31.16</v>
      </c>
      <c r="G19" s="127">
        <v>31.16</v>
      </c>
      <c r="H19" s="94">
        <v>0</v>
      </c>
      <c r="I19" s="169"/>
      <c r="J19" s="169"/>
      <c r="K19" s="94"/>
    </row>
    <row r="20" s="1" customFormat="1" ht="18" customHeight="1" spans="1:11">
      <c r="A20" s="62">
        <v>210</v>
      </c>
      <c r="B20" s="62">
        <v>11</v>
      </c>
      <c r="C20" s="62"/>
      <c r="D20" s="89">
        <v>21011</v>
      </c>
      <c r="E20" s="159" t="s">
        <v>180</v>
      </c>
      <c r="F20" s="95">
        <v>31.16</v>
      </c>
      <c r="G20" s="153">
        <v>31.16</v>
      </c>
      <c r="H20" s="95">
        <v>0</v>
      </c>
      <c r="I20" s="170"/>
      <c r="J20" s="170"/>
      <c r="K20" s="95"/>
    </row>
    <row r="21" s="1" customFormat="1" ht="18" customHeight="1" spans="1:11">
      <c r="A21" s="62">
        <v>210</v>
      </c>
      <c r="B21" s="62">
        <v>11</v>
      </c>
      <c r="C21" s="187" t="s">
        <v>181</v>
      </c>
      <c r="D21" s="89">
        <v>2101102</v>
      </c>
      <c r="E21" s="159" t="s">
        <v>182</v>
      </c>
      <c r="F21" s="95">
        <v>27.88</v>
      </c>
      <c r="G21" s="153">
        <v>27.88</v>
      </c>
      <c r="H21" s="95">
        <v>0</v>
      </c>
      <c r="I21" s="170"/>
      <c r="J21" s="170"/>
      <c r="K21" s="95"/>
    </row>
    <row r="22" s="1" customFormat="1" ht="18" customHeight="1" spans="1:11">
      <c r="A22" s="62">
        <v>210</v>
      </c>
      <c r="B22" s="62">
        <v>11</v>
      </c>
      <c r="C22" s="187" t="s">
        <v>164</v>
      </c>
      <c r="D22" s="89">
        <v>2101103</v>
      </c>
      <c r="E22" s="159" t="s">
        <v>183</v>
      </c>
      <c r="F22" s="95">
        <v>3.28</v>
      </c>
      <c r="G22" s="153">
        <v>3.28</v>
      </c>
      <c r="H22" s="95">
        <v>0</v>
      </c>
      <c r="I22" s="170"/>
      <c r="J22" s="170"/>
      <c r="K22" s="95"/>
    </row>
    <row r="23" s="55" customFormat="1" ht="20" customHeight="1" spans="1:11">
      <c r="A23" s="58">
        <v>212</v>
      </c>
      <c r="B23" s="81"/>
      <c r="C23" s="82"/>
      <c r="D23" s="60">
        <v>212</v>
      </c>
      <c r="E23" s="166" t="s">
        <v>184</v>
      </c>
      <c r="F23" s="94">
        <v>20399.83</v>
      </c>
      <c r="G23" s="94">
        <v>0</v>
      </c>
      <c r="H23" s="94">
        <v>20399.83</v>
      </c>
      <c r="I23" s="168"/>
      <c r="J23" s="168"/>
      <c r="K23" s="94"/>
    </row>
    <row r="24" s="55" customFormat="1" ht="20" customHeight="1" spans="1:11">
      <c r="A24" s="62">
        <v>212</v>
      </c>
      <c r="B24" s="189" t="s">
        <v>168</v>
      </c>
      <c r="C24" s="86"/>
      <c r="D24" s="49">
        <v>21208</v>
      </c>
      <c r="E24" s="167" t="s">
        <v>185</v>
      </c>
      <c r="F24" s="95">
        <v>3968.83</v>
      </c>
      <c r="G24" s="95">
        <v>0</v>
      </c>
      <c r="H24" s="95">
        <v>3968.83</v>
      </c>
      <c r="I24" s="50"/>
      <c r="J24" s="50"/>
      <c r="K24" s="95"/>
    </row>
    <row r="25" s="56" customFormat="1" ht="21" customHeight="1" spans="1:12">
      <c r="A25" s="62">
        <v>212</v>
      </c>
      <c r="B25" s="187" t="s">
        <v>168</v>
      </c>
      <c r="C25" s="187" t="s">
        <v>164</v>
      </c>
      <c r="D25" s="49">
        <v>2120803</v>
      </c>
      <c r="E25" s="49" t="s">
        <v>186</v>
      </c>
      <c r="F25" s="95">
        <v>97.72</v>
      </c>
      <c r="G25" s="95">
        <v>0</v>
      </c>
      <c r="H25" s="95">
        <v>97.72</v>
      </c>
      <c r="I25" s="63"/>
      <c r="J25" s="63"/>
      <c r="K25" s="95"/>
      <c r="L25" s="57"/>
    </row>
    <row r="26" s="56" customFormat="1" ht="21" customHeight="1" spans="1:12">
      <c r="A26" s="62">
        <v>212</v>
      </c>
      <c r="B26" s="187" t="s">
        <v>168</v>
      </c>
      <c r="C26" s="187" t="s">
        <v>187</v>
      </c>
      <c r="D26" s="49">
        <v>2120899</v>
      </c>
      <c r="E26" s="49" t="s">
        <v>188</v>
      </c>
      <c r="F26" s="95">
        <v>19897.08</v>
      </c>
      <c r="G26" s="95">
        <v>0</v>
      </c>
      <c r="H26" s="95">
        <v>19897.08</v>
      </c>
      <c r="I26" s="50"/>
      <c r="J26" s="50"/>
      <c r="K26" s="95"/>
      <c r="L26" s="57"/>
    </row>
    <row r="27" s="56" customFormat="1" ht="21" customHeight="1" spans="1:12">
      <c r="A27" s="62">
        <v>212</v>
      </c>
      <c r="B27" s="62">
        <v>14</v>
      </c>
      <c r="C27" s="62"/>
      <c r="D27" s="49">
        <v>21214</v>
      </c>
      <c r="E27" s="167" t="s">
        <v>189</v>
      </c>
      <c r="F27" s="95">
        <v>405.03</v>
      </c>
      <c r="G27" s="95">
        <v>0</v>
      </c>
      <c r="H27" s="95">
        <v>405.03</v>
      </c>
      <c r="I27" s="85"/>
      <c r="J27" s="85"/>
      <c r="K27" s="95"/>
      <c r="L27" s="57"/>
    </row>
    <row r="28" s="56" customFormat="1" ht="21" customHeight="1" spans="1:12">
      <c r="A28" s="62">
        <v>212</v>
      </c>
      <c r="B28" s="62">
        <v>14</v>
      </c>
      <c r="C28" s="187" t="s">
        <v>190</v>
      </c>
      <c r="D28" s="49">
        <v>2121401</v>
      </c>
      <c r="E28" s="49" t="s">
        <v>191</v>
      </c>
      <c r="F28" s="95">
        <v>405.03</v>
      </c>
      <c r="G28" s="95">
        <v>0</v>
      </c>
      <c r="H28" s="95">
        <v>405.03</v>
      </c>
      <c r="I28" s="63"/>
      <c r="J28" s="63"/>
      <c r="K28" s="95"/>
      <c r="L28" s="57"/>
    </row>
    <row r="29" s="1" customFormat="1" ht="20" customHeight="1" spans="1:11">
      <c r="A29" s="58">
        <v>215</v>
      </c>
      <c r="B29" s="58"/>
      <c r="C29" s="58"/>
      <c r="D29" s="60">
        <v>215</v>
      </c>
      <c r="E29" s="158" t="s">
        <v>192</v>
      </c>
      <c r="F29" s="94">
        <f>F30+F32</f>
        <v>1238.42</v>
      </c>
      <c r="G29" s="168">
        <v>602.98</v>
      </c>
      <c r="H29" s="94">
        <f>H30+H32</f>
        <v>635.44</v>
      </c>
      <c r="I29" s="169"/>
      <c r="J29" s="169"/>
      <c r="K29" s="94"/>
    </row>
    <row r="30" s="1" customFormat="1" ht="20" customHeight="1" spans="1:11">
      <c r="A30" s="62">
        <v>215</v>
      </c>
      <c r="B30" s="189" t="s">
        <v>171</v>
      </c>
      <c r="C30" s="86"/>
      <c r="D30" s="49">
        <v>21505</v>
      </c>
      <c r="E30" s="167" t="s">
        <v>193</v>
      </c>
      <c r="F30" s="95">
        <v>68.03</v>
      </c>
      <c r="G30" s="95">
        <v>0</v>
      </c>
      <c r="H30" s="95">
        <v>68.03</v>
      </c>
      <c r="I30" s="170"/>
      <c r="J30" s="170"/>
      <c r="K30" s="95"/>
    </row>
    <row r="31" s="1" customFormat="1" ht="20" customHeight="1" spans="1:11">
      <c r="A31" s="62">
        <v>215</v>
      </c>
      <c r="B31" s="189" t="s">
        <v>171</v>
      </c>
      <c r="C31" s="188" t="s">
        <v>190</v>
      </c>
      <c r="D31" s="49">
        <v>2150501</v>
      </c>
      <c r="E31" s="89" t="s">
        <v>194</v>
      </c>
      <c r="F31" s="95">
        <v>68.03</v>
      </c>
      <c r="G31" s="95">
        <v>0</v>
      </c>
      <c r="H31" s="95">
        <v>68.03</v>
      </c>
      <c r="I31" s="170"/>
      <c r="J31" s="170"/>
      <c r="K31" s="95"/>
    </row>
    <row r="32" s="1" customFormat="1" ht="20" customHeight="1" spans="1:11">
      <c r="A32" s="62">
        <v>215</v>
      </c>
      <c r="B32" s="187" t="s">
        <v>168</v>
      </c>
      <c r="C32" s="62"/>
      <c r="D32" s="89">
        <v>21508</v>
      </c>
      <c r="E32" s="159" t="s">
        <v>195</v>
      </c>
      <c r="F32" s="95">
        <f>F33+F34</f>
        <v>1170.39</v>
      </c>
      <c r="G32" s="95">
        <v>602.98</v>
      </c>
      <c r="H32" s="95">
        <f>H33+H34</f>
        <v>567.41</v>
      </c>
      <c r="I32" s="170"/>
      <c r="J32" s="170"/>
      <c r="K32" s="95"/>
    </row>
    <row r="33" s="1" customFormat="1" ht="20" customHeight="1" spans="1:11">
      <c r="A33" s="62">
        <v>215</v>
      </c>
      <c r="B33" s="187" t="s">
        <v>168</v>
      </c>
      <c r="C33" s="187" t="s">
        <v>190</v>
      </c>
      <c r="D33" s="89">
        <v>2150801</v>
      </c>
      <c r="E33" s="159" t="s">
        <v>196</v>
      </c>
      <c r="F33" s="95">
        <f>G33+H33</f>
        <v>697.34</v>
      </c>
      <c r="G33" s="95">
        <v>602.98</v>
      </c>
      <c r="H33" s="95">
        <v>94.36</v>
      </c>
      <c r="I33" s="170"/>
      <c r="J33" s="170"/>
      <c r="K33" s="95"/>
    </row>
    <row r="34" s="1" customFormat="1" ht="20" customHeight="1" spans="1:11">
      <c r="A34" s="62">
        <v>215</v>
      </c>
      <c r="B34" s="189" t="s">
        <v>168</v>
      </c>
      <c r="C34" s="86">
        <v>99</v>
      </c>
      <c r="D34" s="49">
        <v>2150899</v>
      </c>
      <c r="E34" s="89" t="s">
        <v>197</v>
      </c>
      <c r="F34" s="95">
        <v>473.05</v>
      </c>
      <c r="G34" s="95">
        <v>0</v>
      </c>
      <c r="H34" s="95">
        <v>473.05</v>
      </c>
      <c r="I34" s="170"/>
      <c r="J34" s="170"/>
      <c r="K34" s="95"/>
    </row>
    <row r="35" s="1" customFormat="1" ht="20" customHeight="1" spans="1:11">
      <c r="A35" s="58">
        <v>221</v>
      </c>
      <c r="B35" s="58"/>
      <c r="C35" s="58"/>
      <c r="D35" s="60">
        <v>221</v>
      </c>
      <c r="E35" s="158" t="s">
        <v>198</v>
      </c>
      <c r="F35" s="94">
        <v>62.58</v>
      </c>
      <c r="G35" s="94">
        <v>62.58</v>
      </c>
      <c r="H35" s="94">
        <v>0</v>
      </c>
      <c r="I35" s="169"/>
      <c r="J35" s="169"/>
      <c r="K35" s="94"/>
    </row>
    <row r="36" s="1" customFormat="1" ht="20" customHeight="1" spans="1:11">
      <c r="A36" s="62">
        <v>221</v>
      </c>
      <c r="B36" s="187" t="s">
        <v>181</v>
      </c>
      <c r="C36" s="62"/>
      <c r="D36" s="89">
        <v>22102</v>
      </c>
      <c r="E36" s="159" t="s">
        <v>199</v>
      </c>
      <c r="F36" s="95">
        <v>62.58</v>
      </c>
      <c r="G36" s="95">
        <v>62.58</v>
      </c>
      <c r="H36" s="95">
        <v>0</v>
      </c>
      <c r="I36" s="170"/>
      <c r="J36" s="170"/>
      <c r="K36" s="95"/>
    </row>
    <row r="37" s="1" customFormat="1" ht="20" customHeight="1" spans="1:11">
      <c r="A37" s="62">
        <v>221</v>
      </c>
      <c r="B37" s="187" t="s">
        <v>181</v>
      </c>
      <c r="C37" s="187" t="s">
        <v>190</v>
      </c>
      <c r="D37" s="89">
        <v>2210201</v>
      </c>
      <c r="E37" s="159" t="s">
        <v>200</v>
      </c>
      <c r="F37" s="95">
        <v>62.58</v>
      </c>
      <c r="G37" s="95">
        <v>62.58</v>
      </c>
      <c r="H37" s="95">
        <v>0</v>
      </c>
      <c r="I37" s="170"/>
      <c r="J37" s="170"/>
      <c r="K37" s="95"/>
    </row>
    <row r="38" s="56" customFormat="1" ht="21" customHeight="1" spans="1:12">
      <c r="A38" s="58">
        <v>229</v>
      </c>
      <c r="B38" s="58"/>
      <c r="C38" s="58"/>
      <c r="D38" s="60">
        <v>229</v>
      </c>
      <c r="E38" s="60" t="s">
        <v>201</v>
      </c>
      <c r="F38" s="94">
        <v>42876.43</v>
      </c>
      <c r="G38" s="61">
        <v>0</v>
      </c>
      <c r="H38" s="94">
        <v>42876.43</v>
      </c>
      <c r="I38" s="61"/>
      <c r="J38" s="61"/>
      <c r="K38" s="94"/>
      <c r="L38" s="57"/>
    </row>
    <row r="39" s="56" customFormat="1" ht="21" customHeight="1" spans="1:12">
      <c r="A39" s="62">
        <v>229</v>
      </c>
      <c r="B39" s="187" t="s">
        <v>202</v>
      </c>
      <c r="C39" s="62"/>
      <c r="D39" s="49">
        <v>22904</v>
      </c>
      <c r="E39" s="49" t="s">
        <v>203</v>
      </c>
      <c r="F39" s="95">
        <v>39392.43</v>
      </c>
      <c r="G39" s="63">
        <v>0</v>
      </c>
      <c r="H39" s="95">
        <v>39392.43</v>
      </c>
      <c r="I39" s="50"/>
      <c r="J39" s="65"/>
      <c r="K39" s="95"/>
      <c r="L39" s="57"/>
    </row>
    <row r="40" s="57" customFormat="1" ht="21" customHeight="1" spans="1:11">
      <c r="A40" s="62">
        <v>229</v>
      </c>
      <c r="B40" s="187" t="s">
        <v>202</v>
      </c>
      <c r="C40" s="187" t="s">
        <v>181</v>
      </c>
      <c r="D40" s="49">
        <v>2290402</v>
      </c>
      <c r="E40" s="49" t="s">
        <v>204</v>
      </c>
      <c r="F40" s="95">
        <v>39392.43</v>
      </c>
      <c r="G40" s="63">
        <v>0</v>
      </c>
      <c r="H40" s="95">
        <v>39392.43</v>
      </c>
      <c r="I40" s="50"/>
      <c r="J40" s="65"/>
      <c r="K40" s="95"/>
    </row>
    <row r="41" s="57" customFormat="1" ht="21" customHeight="1" spans="1:11">
      <c r="A41" s="62">
        <v>229</v>
      </c>
      <c r="B41" s="62">
        <v>99</v>
      </c>
      <c r="C41" s="62"/>
      <c r="D41" s="49">
        <v>22999</v>
      </c>
      <c r="E41" s="167" t="s">
        <v>201</v>
      </c>
      <c r="F41" s="95">
        <v>3484</v>
      </c>
      <c r="G41" s="63">
        <v>0</v>
      </c>
      <c r="H41" s="95">
        <v>3484</v>
      </c>
      <c r="I41" s="50"/>
      <c r="J41" s="50"/>
      <c r="K41" s="95"/>
    </row>
    <row r="42" s="57" customFormat="1" ht="21" customHeight="1" spans="1:11">
      <c r="A42" s="62">
        <v>229</v>
      </c>
      <c r="B42" s="62">
        <v>99</v>
      </c>
      <c r="C42" s="62">
        <v>99</v>
      </c>
      <c r="D42" s="49">
        <v>2299999</v>
      </c>
      <c r="E42" s="49" t="s">
        <v>201</v>
      </c>
      <c r="F42" s="95">
        <v>3484</v>
      </c>
      <c r="G42" s="63">
        <v>0</v>
      </c>
      <c r="H42" s="95">
        <v>3484</v>
      </c>
      <c r="I42" s="50"/>
      <c r="J42" s="50"/>
      <c r="K42" s="95"/>
    </row>
  </sheetData>
  <mergeCells count="11">
    <mergeCell ref="A1:K1"/>
    <mergeCell ref="A2:J2"/>
    <mergeCell ref="A3:C3"/>
    <mergeCell ref="D3:D4"/>
    <mergeCell ref="E3:E4"/>
    <mergeCell ref="F3:F4"/>
    <mergeCell ref="G3:G4"/>
    <mergeCell ref="H3:H4"/>
    <mergeCell ref="I3:I4"/>
    <mergeCell ref="J3:J4"/>
    <mergeCell ref="K3:K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6"/>
  <sheetViews>
    <sheetView workbookViewId="0">
      <selection activeCell="H34" sqref="H34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41.6296296296296" customWidth="1"/>
    <col min="6" max="6" width="11.1851851851852" customWidth="1"/>
    <col min="7" max="7" width="7.77777777777778" customWidth="1"/>
    <col min="8" max="8" width="9.99074074074074" customWidth="1"/>
    <col min="9" max="9" width="9.55555555555556" customWidth="1"/>
    <col min="10" max="10" width="9.78703703703704" customWidth="1"/>
    <col min="11" max="12" width="7.18518518518519" customWidth="1"/>
    <col min="13" max="13" width="10.537037037037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29" customHeight="1" spans="1:20">
      <c r="A1" s="3" t="s">
        <v>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="1" customFormat="1" ht="19.8" customHeight="1" spans="1:20">
      <c r="A2" s="4" t="s">
        <v>29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14" t="s">
        <v>30</v>
      </c>
      <c r="T2" s="14"/>
    </row>
    <row r="3" s="1" customFormat="1" ht="31" customHeight="1" spans="1:20">
      <c r="A3" s="5" t="s">
        <v>152</v>
      </c>
      <c r="B3" s="5"/>
      <c r="C3" s="5"/>
      <c r="D3" s="5" t="s">
        <v>205</v>
      </c>
      <c r="E3" s="5" t="s">
        <v>206</v>
      </c>
      <c r="F3" s="5" t="s">
        <v>207</v>
      </c>
      <c r="G3" s="5" t="s">
        <v>208</v>
      </c>
      <c r="H3" s="5" t="s">
        <v>209</v>
      </c>
      <c r="I3" s="5" t="s">
        <v>210</v>
      </c>
      <c r="J3" s="5" t="s">
        <v>211</v>
      </c>
      <c r="K3" s="5" t="s">
        <v>212</v>
      </c>
      <c r="L3" s="5" t="s">
        <v>213</v>
      </c>
      <c r="M3" s="5" t="s">
        <v>214</v>
      </c>
      <c r="N3" s="5" t="s">
        <v>215</v>
      </c>
      <c r="O3" s="5" t="s">
        <v>216</v>
      </c>
      <c r="P3" s="5" t="s">
        <v>217</v>
      </c>
      <c r="Q3" s="5" t="s">
        <v>218</v>
      </c>
      <c r="R3" s="5" t="s">
        <v>219</v>
      </c>
      <c r="S3" s="5" t="s">
        <v>220</v>
      </c>
      <c r="T3" s="5" t="s">
        <v>201</v>
      </c>
    </row>
    <row r="4" s="1" customFormat="1" ht="31" customHeight="1" spans="1:20">
      <c r="A4" s="5" t="s">
        <v>160</v>
      </c>
      <c r="B4" s="5" t="s">
        <v>161</v>
      </c>
      <c r="C4" s="5" t="s">
        <v>162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="1" customFormat="1" ht="22.8" customHeight="1" spans="1:20">
      <c r="A5" s="46"/>
      <c r="B5" s="46"/>
      <c r="C5" s="46"/>
      <c r="D5" s="46"/>
      <c r="E5" s="46" t="s">
        <v>133</v>
      </c>
      <c r="F5" s="80">
        <f>G5+H5+I5+J5+M5+O5</f>
        <v>64741.48</v>
      </c>
      <c r="G5" s="80">
        <f t="shared" ref="G5:J5" si="0">G6+G11+G14+G19+G23+G29+G35+G38</f>
        <v>493.73</v>
      </c>
      <c r="H5" s="80">
        <f t="shared" si="0"/>
        <v>1837.93</v>
      </c>
      <c r="I5" s="80">
        <v>42396.16</v>
      </c>
      <c r="J5" s="80">
        <v>1168.56</v>
      </c>
      <c r="K5" s="80"/>
      <c r="L5" s="80"/>
      <c r="M5" s="80">
        <v>18843.97</v>
      </c>
      <c r="N5" s="80"/>
      <c r="O5" s="80">
        <f>O6+O11+O14+O19+O23+O29+O35+O38</f>
        <v>1.13</v>
      </c>
      <c r="P5" s="80"/>
      <c r="Q5" s="80"/>
      <c r="R5" s="80"/>
      <c r="S5" s="80"/>
      <c r="T5" s="80"/>
    </row>
    <row r="6" s="1" customFormat="1" ht="19" customHeight="1" spans="1:20">
      <c r="A6" s="58">
        <v>201</v>
      </c>
      <c r="B6" s="58"/>
      <c r="C6" s="58"/>
      <c r="D6" s="60">
        <v>201</v>
      </c>
      <c r="E6" s="158" t="s">
        <v>163</v>
      </c>
      <c r="F6" s="94">
        <v>38.01</v>
      </c>
      <c r="G6" s="127">
        <v>8.88</v>
      </c>
      <c r="H6" s="94">
        <v>28</v>
      </c>
      <c r="I6" s="169"/>
      <c r="J6" s="169"/>
      <c r="K6" s="94"/>
      <c r="L6" s="94"/>
      <c r="M6" s="168"/>
      <c r="N6" s="169"/>
      <c r="O6" s="127">
        <v>1.13</v>
      </c>
      <c r="P6" s="169"/>
      <c r="Q6" s="169"/>
      <c r="R6" s="169"/>
      <c r="S6" s="169"/>
      <c r="T6" s="169"/>
    </row>
    <row r="7" s="1" customFormat="1" ht="19" customHeight="1" spans="1:20">
      <c r="A7" s="62">
        <v>201</v>
      </c>
      <c r="B7" s="187" t="s">
        <v>164</v>
      </c>
      <c r="C7" s="62"/>
      <c r="D7" s="89">
        <v>20103</v>
      </c>
      <c r="E7" s="159" t="s">
        <v>165</v>
      </c>
      <c r="F7" s="95">
        <v>10.01</v>
      </c>
      <c r="G7" s="153">
        <v>8.88</v>
      </c>
      <c r="H7" s="95"/>
      <c r="I7" s="170"/>
      <c r="J7" s="170"/>
      <c r="K7" s="95"/>
      <c r="L7" s="88"/>
      <c r="M7" s="170"/>
      <c r="N7" s="170"/>
      <c r="O7" s="153">
        <v>1.13</v>
      </c>
      <c r="P7" s="170"/>
      <c r="Q7" s="170"/>
      <c r="R7" s="170"/>
      <c r="S7" s="170"/>
      <c r="T7" s="170"/>
    </row>
    <row r="8" s="1" customFormat="1" ht="19" customHeight="1" spans="1:20">
      <c r="A8" s="62">
        <v>201</v>
      </c>
      <c r="B8" s="187" t="s">
        <v>164</v>
      </c>
      <c r="C8" s="62">
        <v>99</v>
      </c>
      <c r="D8" s="89">
        <v>2010399</v>
      </c>
      <c r="E8" s="159" t="s">
        <v>166</v>
      </c>
      <c r="F8" s="95">
        <v>10.01</v>
      </c>
      <c r="G8" s="153">
        <v>8.88</v>
      </c>
      <c r="H8" s="95"/>
      <c r="I8" s="170"/>
      <c r="J8" s="170"/>
      <c r="K8" s="95"/>
      <c r="L8" s="88"/>
      <c r="M8" s="170"/>
      <c r="N8" s="170"/>
      <c r="O8" s="95">
        <v>1.13</v>
      </c>
      <c r="P8" s="170"/>
      <c r="Q8" s="170"/>
      <c r="R8" s="170"/>
      <c r="S8" s="170"/>
      <c r="T8" s="170"/>
    </row>
    <row r="9" s="1" customFormat="1" ht="19" customHeight="1" spans="1:20">
      <c r="A9" s="62">
        <v>201</v>
      </c>
      <c r="B9" s="85">
        <v>13</v>
      </c>
      <c r="C9" s="101"/>
      <c r="D9" s="89">
        <v>20113</v>
      </c>
      <c r="E9" s="159" t="s">
        <v>167</v>
      </c>
      <c r="F9" s="95">
        <v>28</v>
      </c>
      <c r="G9" s="162"/>
      <c r="H9" s="95">
        <v>28</v>
      </c>
      <c r="I9" s="170"/>
      <c r="J9" s="170"/>
      <c r="K9" s="95"/>
      <c r="L9" s="88"/>
      <c r="M9" s="77"/>
      <c r="N9" s="170"/>
      <c r="O9" s="87"/>
      <c r="P9" s="170"/>
      <c r="Q9" s="170"/>
      <c r="R9" s="170"/>
      <c r="S9" s="170"/>
      <c r="T9" s="170"/>
    </row>
    <row r="10" s="1" customFormat="1" ht="19" customHeight="1" spans="1:20">
      <c r="A10" s="62">
        <v>201</v>
      </c>
      <c r="B10" s="85">
        <v>13</v>
      </c>
      <c r="C10" s="188" t="s">
        <v>168</v>
      </c>
      <c r="D10" s="49">
        <v>2011308</v>
      </c>
      <c r="E10" s="89" t="s">
        <v>169</v>
      </c>
      <c r="F10" s="95">
        <v>28</v>
      </c>
      <c r="G10" s="162"/>
      <c r="H10" s="95">
        <v>28</v>
      </c>
      <c r="I10" s="170"/>
      <c r="J10" s="170"/>
      <c r="K10" s="95"/>
      <c r="L10" s="88"/>
      <c r="M10" s="77"/>
      <c r="N10" s="170"/>
      <c r="O10" s="87"/>
      <c r="P10" s="170"/>
      <c r="Q10" s="170"/>
      <c r="R10" s="170"/>
      <c r="S10" s="170"/>
      <c r="T10" s="170"/>
    </row>
    <row r="11" s="1" customFormat="1" ht="19" customHeight="1" spans="1:20">
      <c r="A11" s="58">
        <v>206</v>
      </c>
      <c r="B11" s="81"/>
      <c r="C11" s="82"/>
      <c r="D11" s="60">
        <v>206</v>
      </c>
      <c r="E11" s="60" t="s">
        <v>170</v>
      </c>
      <c r="F11" s="94">
        <v>39.29</v>
      </c>
      <c r="G11" s="127"/>
      <c r="H11" s="94">
        <v>39.29</v>
      </c>
      <c r="I11" s="169"/>
      <c r="J11" s="169"/>
      <c r="K11" s="94"/>
      <c r="L11" s="94"/>
      <c r="M11" s="127"/>
      <c r="N11" s="169"/>
      <c r="O11" s="84"/>
      <c r="P11" s="169"/>
      <c r="Q11" s="169"/>
      <c r="R11" s="169"/>
      <c r="S11" s="169"/>
      <c r="T11" s="169"/>
    </row>
    <row r="12" s="1" customFormat="1" ht="19" customHeight="1" spans="1:20">
      <c r="A12" s="62">
        <v>206</v>
      </c>
      <c r="B12" s="189" t="s">
        <v>171</v>
      </c>
      <c r="C12" s="86"/>
      <c r="D12" s="49">
        <v>20605</v>
      </c>
      <c r="E12" s="89" t="s">
        <v>172</v>
      </c>
      <c r="F12" s="95">
        <v>39.29</v>
      </c>
      <c r="G12" s="153"/>
      <c r="H12" s="95">
        <v>39.29</v>
      </c>
      <c r="I12" s="170"/>
      <c r="J12" s="170"/>
      <c r="K12" s="95"/>
      <c r="L12" s="88"/>
      <c r="M12" s="77"/>
      <c r="N12" s="170"/>
      <c r="O12" s="87"/>
      <c r="P12" s="170"/>
      <c r="Q12" s="170"/>
      <c r="R12" s="170"/>
      <c r="S12" s="170"/>
      <c r="T12" s="170"/>
    </row>
    <row r="13" s="1" customFormat="1" ht="19" customHeight="1" spans="1:20">
      <c r="A13" s="62">
        <v>206</v>
      </c>
      <c r="B13" s="189" t="s">
        <v>171</v>
      </c>
      <c r="C13" s="86">
        <v>99</v>
      </c>
      <c r="D13" s="49">
        <v>2060599</v>
      </c>
      <c r="E13" s="89" t="s">
        <v>173</v>
      </c>
      <c r="F13" s="95">
        <v>39.29</v>
      </c>
      <c r="G13" s="153"/>
      <c r="H13" s="95">
        <v>39.29</v>
      </c>
      <c r="I13" s="170"/>
      <c r="J13" s="170"/>
      <c r="K13" s="95"/>
      <c r="L13" s="88"/>
      <c r="M13" s="77"/>
      <c r="N13" s="170"/>
      <c r="O13" s="87"/>
      <c r="P13" s="170"/>
      <c r="Q13" s="170"/>
      <c r="R13" s="170"/>
      <c r="S13" s="170"/>
      <c r="T13" s="170"/>
    </row>
    <row r="14" s="1" customFormat="1" ht="19" customHeight="1" spans="1:20">
      <c r="A14" s="58">
        <v>208</v>
      </c>
      <c r="B14" s="58"/>
      <c r="C14" s="58"/>
      <c r="D14" s="60">
        <v>208</v>
      </c>
      <c r="E14" s="158" t="s">
        <v>174</v>
      </c>
      <c r="F14" s="94">
        <v>55.76</v>
      </c>
      <c r="G14" s="127">
        <v>55.76</v>
      </c>
      <c r="H14" s="94">
        <v>0</v>
      </c>
      <c r="I14" s="169"/>
      <c r="J14" s="169"/>
      <c r="K14" s="94"/>
      <c r="L14" s="94"/>
      <c r="M14" s="169"/>
      <c r="N14" s="169"/>
      <c r="O14" s="94"/>
      <c r="P14" s="169"/>
      <c r="Q14" s="169"/>
      <c r="R14" s="169"/>
      <c r="S14" s="169"/>
      <c r="T14" s="169"/>
    </row>
    <row r="15" s="1" customFormat="1" ht="19" customHeight="1" spans="1:20">
      <c r="A15" s="62">
        <v>208</v>
      </c>
      <c r="B15" s="187" t="s">
        <v>171</v>
      </c>
      <c r="C15" s="62"/>
      <c r="D15" s="89">
        <v>20805</v>
      </c>
      <c r="E15" s="159" t="s">
        <v>175</v>
      </c>
      <c r="F15" s="95">
        <v>52.48</v>
      </c>
      <c r="G15" s="153">
        <v>52.48</v>
      </c>
      <c r="H15" s="95"/>
      <c r="I15" s="170"/>
      <c r="J15" s="170"/>
      <c r="K15" s="95"/>
      <c r="L15" s="88"/>
      <c r="M15" s="170"/>
      <c r="N15" s="170"/>
      <c r="O15" s="95"/>
      <c r="P15" s="170"/>
      <c r="Q15" s="170"/>
      <c r="R15" s="170"/>
      <c r="S15" s="170"/>
      <c r="T15" s="170"/>
    </row>
    <row r="16" s="1" customFormat="1" ht="19" customHeight="1" spans="1:20">
      <c r="A16" s="62">
        <v>208</v>
      </c>
      <c r="B16" s="187" t="s">
        <v>171</v>
      </c>
      <c r="C16" s="187" t="s">
        <v>171</v>
      </c>
      <c r="D16" s="89">
        <v>2080505</v>
      </c>
      <c r="E16" s="159" t="s">
        <v>176</v>
      </c>
      <c r="F16" s="95">
        <v>52.48</v>
      </c>
      <c r="G16" s="153">
        <v>52.48</v>
      </c>
      <c r="H16" s="95"/>
      <c r="I16" s="170"/>
      <c r="J16" s="170"/>
      <c r="K16" s="95"/>
      <c r="L16" s="88"/>
      <c r="M16" s="170"/>
      <c r="N16" s="170"/>
      <c r="O16" s="95"/>
      <c r="P16" s="170"/>
      <c r="Q16" s="170"/>
      <c r="R16" s="170"/>
      <c r="S16" s="170"/>
      <c r="T16" s="170"/>
    </row>
    <row r="17" s="1" customFormat="1" ht="19" customHeight="1" spans="1:20">
      <c r="A17" s="62">
        <v>208</v>
      </c>
      <c r="B17" s="62">
        <v>99</v>
      </c>
      <c r="C17" s="62"/>
      <c r="D17" s="89">
        <v>20899</v>
      </c>
      <c r="E17" s="159" t="s">
        <v>177</v>
      </c>
      <c r="F17" s="95">
        <v>3.28</v>
      </c>
      <c r="G17" s="153">
        <v>3.28</v>
      </c>
      <c r="H17" s="95"/>
      <c r="I17" s="170"/>
      <c r="J17" s="170"/>
      <c r="K17" s="95"/>
      <c r="L17" s="88"/>
      <c r="M17" s="170"/>
      <c r="N17" s="170"/>
      <c r="O17" s="95"/>
      <c r="P17" s="170"/>
      <c r="Q17" s="170"/>
      <c r="R17" s="170"/>
      <c r="S17" s="170"/>
      <c r="T17" s="170"/>
    </row>
    <row r="18" s="1" customFormat="1" ht="19" customHeight="1" spans="1:20">
      <c r="A18" s="62">
        <v>208</v>
      </c>
      <c r="B18" s="62">
        <v>99</v>
      </c>
      <c r="C18" s="62">
        <v>99</v>
      </c>
      <c r="D18" s="89">
        <v>2089999</v>
      </c>
      <c r="E18" s="159" t="s">
        <v>178</v>
      </c>
      <c r="F18" s="95">
        <v>3.28</v>
      </c>
      <c r="G18" s="153">
        <v>3.28</v>
      </c>
      <c r="H18" s="95"/>
      <c r="I18" s="170"/>
      <c r="J18" s="170"/>
      <c r="K18" s="95"/>
      <c r="L18" s="88"/>
      <c r="M18" s="170"/>
      <c r="N18" s="170"/>
      <c r="O18" s="95"/>
      <c r="P18" s="170"/>
      <c r="Q18" s="170"/>
      <c r="R18" s="170"/>
      <c r="S18" s="170"/>
      <c r="T18" s="170"/>
    </row>
    <row r="19" s="1" customFormat="1" ht="18" customHeight="1" spans="1:20">
      <c r="A19" s="58">
        <v>210</v>
      </c>
      <c r="B19" s="58"/>
      <c r="C19" s="58"/>
      <c r="D19" s="60">
        <v>210</v>
      </c>
      <c r="E19" s="158" t="s">
        <v>179</v>
      </c>
      <c r="F19" s="94">
        <v>31.16</v>
      </c>
      <c r="G19" s="127">
        <v>31.16</v>
      </c>
      <c r="H19" s="94">
        <v>0</v>
      </c>
      <c r="I19" s="169"/>
      <c r="J19" s="169"/>
      <c r="K19" s="94"/>
      <c r="L19" s="94"/>
      <c r="M19" s="169"/>
      <c r="N19" s="169"/>
      <c r="O19" s="94"/>
      <c r="P19" s="169"/>
      <c r="Q19" s="169"/>
      <c r="R19" s="169"/>
      <c r="S19" s="169"/>
      <c r="T19" s="169"/>
    </row>
    <row r="20" s="1" customFormat="1" ht="18" customHeight="1" spans="1:20">
      <c r="A20" s="62">
        <v>210</v>
      </c>
      <c r="B20" s="62">
        <v>11</v>
      </c>
      <c r="C20" s="62"/>
      <c r="D20" s="89">
        <v>21011</v>
      </c>
      <c r="E20" s="159" t="s">
        <v>180</v>
      </c>
      <c r="F20" s="95">
        <v>31.16</v>
      </c>
      <c r="G20" s="153">
        <v>31.16</v>
      </c>
      <c r="H20" s="95"/>
      <c r="I20" s="170"/>
      <c r="J20" s="170"/>
      <c r="K20" s="95"/>
      <c r="L20" s="88"/>
      <c r="M20" s="170"/>
      <c r="N20" s="170"/>
      <c r="O20" s="95"/>
      <c r="P20" s="170"/>
      <c r="Q20" s="170"/>
      <c r="R20" s="170"/>
      <c r="S20" s="170"/>
      <c r="T20" s="170"/>
    </row>
    <row r="21" s="1" customFormat="1" ht="18" customHeight="1" spans="1:20">
      <c r="A21" s="62">
        <v>210</v>
      </c>
      <c r="B21" s="62">
        <v>11</v>
      </c>
      <c r="C21" s="187" t="s">
        <v>181</v>
      </c>
      <c r="D21" s="89">
        <v>2101102</v>
      </c>
      <c r="E21" s="159" t="s">
        <v>182</v>
      </c>
      <c r="F21" s="95">
        <v>27.88</v>
      </c>
      <c r="G21" s="153">
        <v>27.88</v>
      </c>
      <c r="H21" s="95"/>
      <c r="I21" s="170"/>
      <c r="J21" s="170"/>
      <c r="K21" s="95"/>
      <c r="L21" s="88"/>
      <c r="M21" s="170"/>
      <c r="N21" s="170"/>
      <c r="O21" s="95"/>
      <c r="P21" s="170"/>
      <c r="Q21" s="170"/>
      <c r="R21" s="170"/>
      <c r="S21" s="170"/>
      <c r="T21" s="170"/>
    </row>
    <row r="22" s="1" customFormat="1" ht="18" customHeight="1" spans="1:20">
      <c r="A22" s="62">
        <v>210</v>
      </c>
      <c r="B22" s="62">
        <v>11</v>
      </c>
      <c r="C22" s="187" t="s">
        <v>164</v>
      </c>
      <c r="D22" s="89">
        <v>2101103</v>
      </c>
      <c r="E22" s="159" t="s">
        <v>183</v>
      </c>
      <c r="F22" s="95">
        <v>3.28</v>
      </c>
      <c r="G22" s="153">
        <v>3.28</v>
      </c>
      <c r="H22" s="95"/>
      <c r="I22" s="170"/>
      <c r="J22" s="170"/>
      <c r="K22" s="95"/>
      <c r="L22" s="88"/>
      <c r="M22" s="170"/>
      <c r="N22" s="170"/>
      <c r="O22" s="95"/>
      <c r="P22" s="170"/>
      <c r="Q22" s="170"/>
      <c r="R22" s="170"/>
      <c r="S22" s="170"/>
      <c r="T22" s="170"/>
    </row>
    <row r="23" s="55" customFormat="1" ht="20" customHeight="1" spans="1:20">
      <c r="A23" s="58">
        <v>212</v>
      </c>
      <c r="B23" s="81"/>
      <c r="C23" s="82"/>
      <c r="D23" s="60">
        <v>212</v>
      </c>
      <c r="E23" s="166" t="s">
        <v>184</v>
      </c>
      <c r="F23" s="94">
        <v>20399.83</v>
      </c>
      <c r="G23" s="94"/>
      <c r="H23" s="94">
        <v>947.57</v>
      </c>
      <c r="I23" s="168">
        <v>3003.73</v>
      </c>
      <c r="J23" s="168">
        <v>422.56</v>
      </c>
      <c r="K23" s="94"/>
      <c r="L23" s="94"/>
      <c r="M23" s="168">
        <v>16025.97</v>
      </c>
      <c r="N23" s="168"/>
      <c r="O23" s="84"/>
      <c r="P23" s="168"/>
      <c r="Q23" s="168"/>
      <c r="R23" s="168"/>
      <c r="S23" s="168"/>
      <c r="T23" s="81"/>
    </row>
    <row r="24" s="55" customFormat="1" ht="20" customHeight="1" spans="1:20">
      <c r="A24" s="62">
        <v>212</v>
      </c>
      <c r="B24" s="189" t="s">
        <v>168</v>
      </c>
      <c r="C24" s="86"/>
      <c r="D24" s="49">
        <v>21208</v>
      </c>
      <c r="E24" s="167" t="s">
        <v>185</v>
      </c>
      <c r="F24" s="95">
        <v>3968.83</v>
      </c>
      <c r="G24" s="95"/>
      <c r="H24" s="95">
        <v>542.54</v>
      </c>
      <c r="I24" s="50">
        <v>3003.73</v>
      </c>
      <c r="J24" s="50">
        <v>422.56</v>
      </c>
      <c r="K24" s="95"/>
      <c r="L24" s="88"/>
      <c r="M24" s="88"/>
      <c r="N24" s="171"/>
      <c r="O24" s="87"/>
      <c r="P24" s="50"/>
      <c r="Q24" s="50"/>
      <c r="R24" s="171"/>
      <c r="S24" s="171"/>
      <c r="T24" s="171"/>
    </row>
    <row r="25" s="56" customFormat="1" ht="21" customHeight="1" spans="1:22">
      <c r="A25" s="62">
        <v>212</v>
      </c>
      <c r="B25" s="187" t="s">
        <v>168</v>
      </c>
      <c r="C25" s="187" t="s">
        <v>164</v>
      </c>
      <c r="D25" s="49">
        <v>2120803</v>
      </c>
      <c r="E25" s="49" t="s">
        <v>186</v>
      </c>
      <c r="F25" s="95">
        <v>97.72</v>
      </c>
      <c r="G25" s="87"/>
      <c r="H25" s="95"/>
      <c r="I25" s="63">
        <v>97.72</v>
      </c>
      <c r="J25" s="63"/>
      <c r="K25" s="95"/>
      <c r="L25" s="63"/>
      <c r="M25" s="88"/>
      <c r="N25" s="63"/>
      <c r="O25" s="63"/>
      <c r="P25" s="63"/>
      <c r="Q25" s="63"/>
      <c r="R25" s="63"/>
      <c r="S25" s="63"/>
      <c r="T25" s="63"/>
      <c r="U25" s="57"/>
      <c r="V25" s="57"/>
    </row>
    <row r="26" s="56" customFormat="1" ht="21" customHeight="1" spans="1:22">
      <c r="A26" s="62">
        <v>212</v>
      </c>
      <c r="B26" s="187" t="s">
        <v>168</v>
      </c>
      <c r="C26" s="187" t="s">
        <v>187</v>
      </c>
      <c r="D26" s="49">
        <v>2120899</v>
      </c>
      <c r="E26" s="49" t="s">
        <v>188</v>
      </c>
      <c r="F26" s="95">
        <v>19897.08</v>
      </c>
      <c r="G26" s="87"/>
      <c r="H26" s="95">
        <v>542.54</v>
      </c>
      <c r="I26" s="50">
        <v>2906.01</v>
      </c>
      <c r="J26" s="50">
        <v>422.56</v>
      </c>
      <c r="K26" s="95"/>
      <c r="L26" s="50"/>
      <c r="M26" s="88">
        <v>16025.97</v>
      </c>
      <c r="N26" s="50"/>
      <c r="O26" s="63"/>
      <c r="P26" s="50"/>
      <c r="Q26" s="50"/>
      <c r="R26" s="50"/>
      <c r="S26" s="50"/>
      <c r="T26" s="63"/>
      <c r="U26" s="57"/>
      <c r="V26" s="57"/>
    </row>
    <row r="27" s="56" customFormat="1" ht="21" customHeight="1" spans="1:22">
      <c r="A27" s="62">
        <v>212</v>
      </c>
      <c r="B27" s="62">
        <v>14</v>
      </c>
      <c r="C27" s="62"/>
      <c r="D27" s="49">
        <v>21214</v>
      </c>
      <c r="E27" s="167" t="s">
        <v>189</v>
      </c>
      <c r="F27" s="95">
        <v>405.03</v>
      </c>
      <c r="G27" s="87"/>
      <c r="H27" s="95">
        <v>405.03</v>
      </c>
      <c r="I27" s="85"/>
      <c r="J27" s="85"/>
      <c r="K27" s="95"/>
      <c r="L27" s="63"/>
      <c r="M27" s="63"/>
      <c r="N27" s="63"/>
      <c r="O27" s="63"/>
      <c r="P27" s="85"/>
      <c r="Q27" s="85"/>
      <c r="R27" s="63"/>
      <c r="S27" s="63"/>
      <c r="T27" s="63"/>
      <c r="U27" s="57"/>
      <c r="V27" s="57"/>
    </row>
    <row r="28" s="56" customFormat="1" ht="21" customHeight="1" spans="1:22">
      <c r="A28" s="62">
        <v>212</v>
      </c>
      <c r="B28" s="62">
        <v>14</v>
      </c>
      <c r="C28" s="187" t="s">
        <v>190</v>
      </c>
      <c r="D28" s="49">
        <v>2121401</v>
      </c>
      <c r="E28" s="49" t="s">
        <v>191</v>
      </c>
      <c r="F28" s="95">
        <v>405.03</v>
      </c>
      <c r="G28" s="87"/>
      <c r="H28" s="95">
        <v>405.03</v>
      </c>
      <c r="I28" s="63"/>
      <c r="J28" s="63"/>
      <c r="K28" s="95"/>
      <c r="L28" s="63"/>
      <c r="M28" s="63"/>
      <c r="N28" s="63"/>
      <c r="O28" s="63"/>
      <c r="P28" s="63"/>
      <c r="Q28" s="63"/>
      <c r="R28" s="63"/>
      <c r="S28" s="63"/>
      <c r="T28" s="63"/>
      <c r="U28" s="57"/>
      <c r="V28" s="57"/>
    </row>
    <row r="29" s="1" customFormat="1" ht="20" customHeight="1" spans="1:20">
      <c r="A29" s="58">
        <v>215</v>
      </c>
      <c r="B29" s="58"/>
      <c r="C29" s="58"/>
      <c r="D29" s="60">
        <v>215</v>
      </c>
      <c r="E29" s="158" t="s">
        <v>192</v>
      </c>
      <c r="F29" s="94">
        <f>F30+F32</f>
        <v>1158.42</v>
      </c>
      <c r="G29" s="168">
        <v>335.35</v>
      </c>
      <c r="H29" s="94">
        <f>H30+H32</f>
        <v>823.07</v>
      </c>
      <c r="I29" s="169"/>
      <c r="J29" s="169"/>
      <c r="K29" s="94"/>
      <c r="L29" s="94"/>
      <c r="M29" s="168">
        <v>80</v>
      </c>
      <c r="N29" s="169"/>
      <c r="O29" s="94"/>
      <c r="P29" s="169"/>
      <c r="Q29" s="169"/>
      <c r="R29" s="169"/>
      <c r="S29" s="173"/>
      <c r="T29" s="169"/>
    </row>
    <row r="30" s="1" customFormat="1" ht="20" customHeight="1" spans="1:20">
      <c r="A30" s="62">
        <v>215</v>
      </c>
      <c r="B30" s="189" t="s">
        <v>171</v>
      </c>
      <c r="C30" s="86"/>
      <c r="D30" s="49">
        <v>21505</v>
      </c>
      <c r="E30" s="167" t="s">
        <v>193</v>
      </c>
      <c r="F30" s="95">
        <f>SUM(G30:T30)</f>
        <v>68.03</v>
      </c>
      <c r="G30" s="95"/>
      <c r="H30" s="95">
        <v>68.03</v>
      </c>
      <c r="I30" s="170"/>
      <c r="J30" s="170"/>
      <c r="K30" s="95"/>
      <c r="L30" s="88"/>
      <c r="M30" s="88"/>
      <c r="N30" s="170"/>
      <c r="O30" s="87"/>
      <c r="P30" s="170"/>
      <c r="Q30" s="170"/>
      <c r="R30" s="170"/>
      <c r="S30" s="170"/>
      <c r="T30" s="170"/>
    </row>
    <row r="31" s="1" customFormat="1" ht="20" customHeight="1" spans="1:20">
      <c r="A31" s="62">
        <v>215</v>
      </c>
      <c r="B31" s="189" t="s">
        <v>171</v>
      </c>
      <c r="C31" s="188" t="s">
        <v>190</v>
      </c>
      <c r="D31" s="49">
        <v>2150501</v>
      </c>
      <c r="E31" s="89" t="s">
        <v>194</v>
      </c>
      <c r="F31" s="95">
        <f>SUM(G31:T31)</f>
        <v>68.03</v>
      </c>
      <c r="G31" s="95"/>
      <c r="H31" s="95">
        <v>68.03</v>
      </c>
      <c r="I31" s="170"/>
      <c r="J31" s="170"/>
      <c r="K31" s="95"/>
      <c r="L31" s="88"/>
      <c r="M31" s="88"/>
      <c r="N31" s="170"/>
      <c r="O31" s="87"/>
      <c r="P31" s="170"/>
      <c r="Q31" s="170"/>
      <c r="R31" s="170"/>
      <c r="S31" s="170"/>
      <c r="T31" s="170"/>
    </row>
    <row r="32" s="1" customFormat="1" ht="20" customHeight="1" spans="1:20">
      <c r="A32" s="62">
        <v>215</v>
      </c>
      <c r="B32" s="187" t="s">
        <v>168</v>
      </c>
      <c r="C32" s="62"/>
      <c r="D32" s="89">
        <v>21508</v>
      </c>
      <c r="E32" s="159" t="s">
        <v>195</v>
      </c>
      <c r="F32" s="95">
        <f>SUM(G32:T32)</f>
        <v>1090.39</v>
      </c>
      <c r="G32" s="95">
        <v>335.35</v>
      </c>
      <c r="H32" s="95">
        <f>H33+H34</f>
        <v>755.04</v>
      </c>
      <c r="I32" s="170"/>
      <c r="J32" s="170"/>
      <c r="K32" s="95"/>
      <c r="L32" s="88"/>
      <c r="M32" s="88"/>
      <c r="N32" s="170"/>
      <c r="O32" s="95"/>
      <c r="P32" s="170"/>
      <c r="Q32" s="170"/>
      <c r="R32" s="170"/>
      <c r="S32" s="170"/>
      <c r="T32" s="170"/>
    </row>
    <row r="33" s="1" customFormat="1" ht="20" customHeight="1" spans="1:20">
      <c r="A33" s="62">
        <v>215</v>
      </c>
      <c r="B33" s="187" t="s">
        <v>168</v>
      </c>
      <c r="C33" s="187" t="s">
        <v>190</v>
      </c>
      <c r="D33" s="89">
        <v>2150801</v>
      </c>
      <c r="E33" s="159" t="s">
        <v>196</v>
      </c>
      <c r="F33" s="95">
        <f>SUM(G33:T33)</f>
        <v>697.34</v>
      </c>
      <c r="G33" s="95">
        <v>335.35</v>
      </c>
      <c r="H33" s="95">
        <v>361.99</v>
      </c>
      <c r="I33" s="170"/>
      <c r="J33" s="170"/>
      <c r="K33" s="95"/>
      <c r="L33" s="88"/>
      <c r="M33" s="88"/>
      <c r="N33" s="170"/>
      <c r="O33" s="95"/>
      <c r="P33" s="170"/>
      <c r="Q33" s="170"/>
      <c r="R33" s="170"/>
      <c r="S33" s="170"/>
      <c r="T33" s="170"/>
    </row>
    <row r="34" s="1" customFormat="1" ht="20" customHeight="1" spans="1:20">
      <c r="A34" s="62">
        <v>215</v>
      </c>
      <c r="B34" s="189" t="s">
        <v>168</v>
      </c>
      <c r="C34" s="86">
        <v>99</v>
      </c>
      <c r="D34" s="49">
        <v>2150899</v>
      </c>
      <c r="E34" s="89" t="s">
        <v>197</v>
      </c>
      <c r="F34" s="95">
        <f>SUM(G34:T34)</f>
        <v>473.05</v>
      </c>
      <c r="G34" s="95"/>
      <c r="H34" s="95">
        <v>393.05</v>
      </c>
      <c r="I34" s="170"/>
      <c r="J34" s="170"/>
      <c r="K34" s="95"/>
      <c r="L34" s="88"/>
      <c r="M34" s="88">
        <v>80</v>
      </c>
      <c r="N34" s="170"/>
      <c r="O34" s="87"/>
      <c r="P34" s="170"/>
      <c r="Q34" s="170"/>
      <c r="R34" s="170"/>
      <c r="S34" s="170"/>
      <c r="T34" s="170"/>
    </row>
    <row r="35" s="1" customFormat="1" ht="20" customHeight="1" spans="1:20">
      <c r="A35" s="58">
        <v>221</v>
      </c>
      <c r="B35" s="58"/>
      <c r="C35" s="58"/>
      <c r="D35" s="60">
        <v>221</v>
      </c>
      <c r="E35" s="158" t="s">
        <v>198</v>
      </c>
      <c r="F35" s="94">
        <v>62.58</v>
      </c>
      <c r="G35" s="94">
        <v>62.58</v>
      </c>
      <c r="H35" s="94">
        <v>0</v>
      </c>
      <c r="I35" s="169"/>
      <c r="J35" s="169"/>
      <c r="K35" s="94"/>
      <c r="L35" s="94"/>
      <c r="M35" s="169"/>
      <c r="N35" s="169"/>
      <c r="O35" s="94"/>
      <c r="P35" s="169"/>
      <c r="Q35" s="169"/>
      <c r="R35" s="169"/>
      <c r="S35" s="169"/>
      <c r="T35" s="169"/>
    </row>
    <row r="36" s="1" customFormat="1" ht="20" customHeight="1" spans="1:20">
      <c r="A36" s="62">
        <v>221</v>
      </c>
      <c r="B36" s="187" t="s">
        <v>181</v>
      </c>
      <c r="C36" s="62"/>
      <c r="D36" s="89">
        <v>22102</v>
      </c>
      <c r="E36" s="159" t="s">
        <v>199</v>
      </c>
      <c r="F36" s="95">
        <v>62.58</v>
      </c>
      <c r="G36" s="95">
        <v>62.58</v>
      </c>
      <c r="H36" s="95"/>
      <c r="I36" s="170"/>
      <c r="J36" s="170"/>
      <c r="K36" s="95"/>
      <c r="L36" s="88"/>
      <c r="M36" s="170"/>
      <c r="N36" s="170"/>
      <c r="O36" s="95"/>
      <c r="P36" s="170"/>
      <c r="Q36" s="170"/>
      <c r="R36" s="170"/>
      <c r="S36" s="170"/>
      <c r="T36" s="170"/>
    </row>
    <row r="37" s="1" customFormat="1" ht="20" customHeight="1" spans="1:20">
      <c r="A37" s="62">
        <v>221</v>
      </c>
      <c r="B37" s="187" t="s">
        <v>181</v>
      </c>
      <c r="C37" s="187" t="s">
        <v>190</v>
      </c>
      <c r="D37" s="89">
        <v>2210201</v>
      </c>
      <c r="E37" s="159" t="s">
        <v>200</v>
      </c>
      <c r="F37" s="95">
        <v>62.58</v>
      </c>
      <c r="G37" s="95">
        <v>62.58</v>
      </c>
      <c r="H37" s="95"/>
      <c r="I37" s="170"/>
      <c r="J37" s="170"/>
      <c r="K37" s="95"/>
      <c r="L37" s="88"/>
      <c r="M37" s="170"/>
      <c r="N37" s="170"/>
      <c r="O37" s="95"/>
      <c r="P37" s="170"/>
      <c r="Q37" s="170"/>
      <c r="R37" s="170"/>
      <c r="S37" s="170"/>
      <c r="T37" s="170"/>
    </row>
    <row r="38" s="56" customFormat="1" ht="21" customHeight="1" spans="1:22">
      <c r="A38" s="58">
        <v>229</v>
      </c>
      <c r="B38" s="58"/>
      <c r="C38" s="58"/>
      <c r="D38" s="60">
        <v>229</v>
      </c>
      <c r="E38" s="60" t="s">
        <v>201</v>
      </c>
      <c r="F38" s="94">
        <v>42876.43</v>
      </c>
      <c r="G38" s="61"/>
      <c r="H38" s="94">
        <v>0</v>
      </c>
      <c r="I38" s="61">
        <v>39392.43</v>
      </c>
      <c r="J38" s="61">
        <v>746</v>
      </c>
      <c r="K38" s="94"/>
      <c r="L38" s="61"/>
      <c r="M38" s="61">
        <v>2738</v>
      </c>
      <c r="N38" s="61"/>
      <c r="O38" s="61"/>
      <c r="P38" s="61"/>
      <c r="Q38" s="61"/>
      <c r="R38" s="61"/>
      <c r="S38" s="61"/>
      <c r="T38" s="61"/>
      <c r="U38" s="57"/>
      <c r="V38" s="57"/>
    </row>
    <row r="39" s="56" customFormat="1" ht="21" customHeight="1" spans="1:22">
      <c r="A39" s="62">
        <v>229</v>
      </c>
      <c r="B39" s="187" t="s">
        <v>202</v>
      </c>
      <c r="C39" s="62"/>
      <c r="D39" s="49">
        <v>22904</v>
      </c>
      <c r="E39" s="49" t="s">
        <v>203</v>
      </c>
      <c r="F39" s="95">
        <v>39392.43</v>
      </c>
      <c r="G39" s="65"/>
      <c r="H39" s="95"/>
      <c r="I39" s="50">
        <v>39392.43</v>
      </c>
      <c r="J39" s="65"/>
      <c r="K39" s="95"/>
      <c r="L39" s="65"/>
      <c r="M39" s="65"/>
      <c r="N39" s="65"/>
      <c r="O39" s="65"/>
      <c r="P39" s="50"/>
      <c r="Q39" s="65"/>
      <c r="R39" s="65"/>
      <c r="S39" s="65"/>
      <c r="T39" s="65"/>
      <c r="U39" s="57"/>
      <c r="V39" s="57"/>
    </row>
    <row r="40" s="57" customFormat="1" ht="21" customHeight="1" spans="1:20">
      <c r="A40" s="62">
        <v>229</v>
      </c>
      <c r="B40" s="187" t="s">
        <v>202</v>
      </c>
      <c r="C40" s="187" t="s">
        <v>181</v>
      </c>
      <c r="D40" s="49">
        <v>2290402</v>
      </c>
      <c r="E40" s="49" t="s">
        <v>204</v>
      </c>
      <c r="F40" s="95">
        <v>39392.43</v>
      </c>
      <c r="G40" s="65"/>
      <c r="H40" s="95"/>
      <c r="I40" s="50">
        <v>39392.43</v>
      </c>
      <c r="J40" s="65"/>
      <c r="K40" s="95"/>
      <c r="L40" s="65"/>
      <c r="M40" s="65"/>
      <c r="N40" s="65"/>
      <c r="O40" s="65"/>
      <c r="P40" s="50"/>
      <c r="Q40" s="65"/>
      <c r="R40" s="65"/>
      <c r="S40" s="65"/>
      <c r="T40" s="65"/>
    </row>
    <row r="41" s="57" customFormat="1" ht="21" customHeight="1" spans="1:20">
      <c r="A41" s="62">
        <v>229</v>
      </c>
      <c r="B41" s="62">
        <v>99</v>
      </c>
      <c r="C41" s="62"/>
      <c r="D41" s="49">
        <v>22999</v>
      </c>
      <c r="E41" s="167" t="s">
        <v>201</v>
      </c>
      <c r="F41" s="95">
        <v>3484</v>
      </c>
      <c r="G41" s="65"/>
      <c r="H41" s="95"/>
      <c r="I41" s="50"/>
      <c r="J41" s="50">
        <v>746</v>
      </c>
      <c r="K41" s="95"/>
      <c r="L41" s="65"/>
      <c r="M41" s="63">
        <v>2738</v>
      </c>
      <c r="N41" s="65"/>
      <c r="O41" s="65"/>
      <c r="P41" s="50"/>
      <c r="Q41" s="50"/>
      <c r="R41" s="50"/>
      <c r="S41" s="50"/>
      <c r="T41" s="65"/>
    </row>
    <row r="42" s="57" customFormat="1" ht="21" customHeight="1" spans="1:20">
      <c r="A42" s="62">
        <v>229</v>
      </c>
      <c r="B42" s="62">
        <v>99</v>
      </c>
      <c r="C42" s="62">
        <v>99</v>
      </c>
      <c r="D42" s="49">
        <v>2299999</v>
      </c>
      <c r="E42" s="49" t="s">
        <v>201</v>
      </c>
      <c r="F42" s="95">
        <v>3484</v>
      </c>
      <c r="G42" s="65"/>
      <c r="H42" s="95"/>
      <c r="I42" s="50"/>
      <c r="J42" s="50">
        <v>746</v>
      </c>
      <c r="K42" s="95"/>
      <c r="L42" s="65"/>
      <c r="M42" s="63">
        <v>2738</v>
      </c>
      <c r="N42" s="65"/>
      <c r="O42" s="65"/>
      <c r="P42" s="50"/>
      <c r="Q42" s="50"/>
      <c r="R42" s="50"/>
      <c r="S42" s="50"/>
      <c r="T42" s="65"/>
    </row>
    <row r="43" s="1" customFormat="1" ht="12"/>
    <row r="44" s="1" customFormat="1" ht="12"/>
    <row r="45" s="1" customFormat="1" ht="12"/>
    <row r="46" s="1" customFormat="1" ht="12"/>
    <row r="47" s="1" customFormat="1" ht="12"/>
    <row r="48" s="1" customFormat="1" ht="12"/>
    <row r="49" s="1" customFormat="1" ht="12"/>
    <row r="50" s="1" customFormat="1" ht="12"/>
    <row r="51" s="1" customFormat="1" ht="12"/>
    <row r="52" s="1" customFormat="1" ht="12"/>
    <row r="53" s="1" customFormat="1" ht="12"/>
    <row r="54" s="1" customFormat="1" ht="12"/>
    <row r="55" s="1" customFormat="1" ht="12"/>
    <row r="56" s="1" customFormat="1" ht="12"/>
  </sheetData>
  <mergeCells count="21">
    <mergeCell ref="A1:T1"/>
    <mergeCell ref="A2:R2"/>
    <mergeCell ref="S2:T2"/>
    <mergeCell ref="A3:C3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2"/>
  <sheetViews>
    <sheetView topLeftCell="A7" workbookViewId="0">
      <selection activeCell="K29" sqref="K29"/>
    </sheetView>
  </sheetViews>
  <sheetFormatPr defaultColWidth="10" defaultRowHeight="14.4"/>
  <cols>
    <col min="1" max="1" width="7.92592592592593" customWidth="1"/>
    <col min="2" max="2" width="4.06481481481481" customWidth="1"/>
    <col min="3" max="3" width="4.21296296296296" customWidth="1"/>
    <col min="4" max="4" width="10" customWidth="1"/>
    <col min="5" max="5" width="41.2962962962963" customWidth="1"/>
    <col min="6" max="6" width="11.5" customWidth="1"/>
    <col min="7" max="7" width="10" customWidth="1"/>
    <col min="8" max="10" width="8.14814814814815" customWidth="1"/>
    <col min="11" max="11" width="11.6296296296296" customWidth="1"/>
    <col min="12" max="12" width="8.14814814814815" customWidth="1"/>
    <col min="13" max="13" width="9.25" customWidth="1"/>
    <col min="14" max="14" width="8" customWidth="1"/>
    <col min="15" max="15" width="8.87962962962963" customWidth="1"/>
    <col min="16" max="16" width="11.8796296296296" customWidth="1"/>
    <col min="17" max="17" width="10.212962962963" customWidth="1"/>
    <col min="18" max="18" width="8.14814814814815" customWidth="1"/>
    <col min="19" max="19" width="9.88888888888889" customWidth="1"/>
    <col min="20" max="21" width="8.14814814814815" customWidth="1"/>
    <col min="22" max="23" width="9.76851851851852" customWidth="1"/>
  </cols>
  <sheetData>
    <row r="1" ht="37.05" customHeight="1" spans="1:21">
      <c r="A1" s="3" t="s">
        <v>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="1" customFormat="1" ht="24.15" customHeight="1" spans="1:21">
      <c r="A2" s="4" t="s">
        <v>29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14" t="s">
        <v>30</v>
      </c>
      <c r="U2" s="14"/>
    </row>
    <row r="3" s="1" customFormat="1" ht="34" customHeight="1" spans="1:21">
      <c r="A3" s="45" t="s">
        <v>152</v>
      </c>
      <c r="B3" s="45"/>
      <c r="C3" s="45"/>
      <c r="D3" s="45" t="s">
        <v>205</v>
      </c>
      <c r="E3" s="45" t="s">
        <v>206</v>
      </c>
      <c r="F3" s="45" t="s">
        <v>221</v>
      </c>
      <c r="G3" s="45" t="s">
        <v>155</v>
      </c>
      <c r="H3" s="45"/>
      <c r="I3" s="45"/>
      <c r="J3" s="45"/>
      <c r="K3" s="45" t="s">
        <v>156</v>
      </c>
      <c r="L3" s="45"/>
      <c r="M3" s="45"/>
      <c r="N3" s="45"/>
      <c r="O3" s="45"/>
      <c r="P3" s="45"/>
      <c r="Q3" s="45"/>
      <c r="R3" s="45"/>
      <c r="S3" s="45"/>
      <c r="T3" s="45"/>
      <c r="U3" s="45"/>
    </row>
    <row r="4" s="1" customFormat="1" ht="60" customHeight="1" spans="1:21">
      <c r="A4" s="45" t="s">
        <v>160</v>
      </c>
      <c r="B4" s="45" t="s">
        <v>161</v>
      </c>
      <c r="C4" s="45" t="s">
        <v>162</v>
      </c>
      <c r="D4" s="45"/>
      <c r="E4" s="45"/>
      <c r="F4" s="45"/>
      <c r="G4" s="45" t="s">
        <v>133</v>
      </c>
      <c r="H4" s="45" t="s">
        <v>222</v>
      </c>
      <c r="I4" s="45" t="s">
        <v>223</v>
      </c>
      <c r="J4" s="45" t="s">
        <v>216</v>
      </c>
      <c r="K4" s="45" t="s">
        <v>133</v>
      </c>
      <c r="L4" s="45" t="s">
        <v>224</v>
      </c>
      <c r="M4" s="45" t="s">
        <v>225</v>
      </c>
      <c r="N4" s="45" t="s">
        <v>226</v>
      </c>
      <c r="O4" s="45" t="s">
        <v>218</v>
      </c>
      <c r="P4" s="45" t="s">
        <v>227</v>
      </c>
      <c r="Q4" s="45" t="s">
        <v>228</v>
      </c>
      <c r="R4" s="45" t="s">
        <v>229</v>
      </c>
      <c r="S4" s="45" t="s">
        <v>214</v>
      </c>
      <c r="T4" s="45" t="s">
        <v>217</v>
      </c>
      <c r="U4" s="45" t="s">
        <v>201</v>
      </c>
    </row>
    <row r="5" s="1" customFormat="1" ht="22.8" customHeight="1" spans="1:21">
      <c r="A5" s="46"/>
      <c r="B5" s="46"/>
      <c r="C5" s="46"/>
      <c r="D5" s="46"/>
      <c r="E5" s="46" t="s">
        <v>133</v>
      </c>
      <c r="F5" s="80">
        <f>F6+F11+F14+F19+F23+F29+F35+F38</f>
        <v>64741.48</v>
      </c>
      <c r="G5" s="80">
        <f t="shared" ref="G5:U5" si="0">G6+G11+G14+G19+G23+G29+G35+G38</f>
        <v>762.49</v>
      </c>
      <c r="H5" s="80">
        <f t="shared" si="0"/>
        <v>493.73</v>
      </c>
      <c r="I5" s="80">
        <f t="shared" si="0"/>
        <v>267.63</v>
      </c>
      <c r="J5" s="80">
        <f t="shared" si="0"/>
        <v>1.13</v>
      </c>
      <c r="K5" s="80">
        <f t="shared" si="0"/>
        <v>63978.99</v>
      </c>
      <c r="L5" s="80">
        <f t="shared" si="0"/>
        <v>0</v>
      </c>
      <c r="M5" s="80">
        <f t="shared" si="0"/>
        <v>1570.3</v>
      </c>
      <c r="N5" s="80">
        <f t="shared" si="0"/>
        <v>0</v>
      </c>
      <c r="O5" s="80">
        <f t="shared" si="0"/>
        <v>0</v>
      </c>
      <c r="P5" s="80">
        <f t="shared" si="0"/>
        <v>42396.16</v>
      </c>
      <c r="Q5" s="80">
        <f t="shared" si="0"/>
        <v>1168.56</v>
      </c>
      <c r="R5" s="80">
        <f t="shared" si="0"/>
        <v>0</v>
      </c>
      <c r="S5" s="80">
        <f t="shared" si="0"/>
        <v>18843.97</v>
      </c>
      <c r="T5" s="80">
        <f t="shared" si="0"/>
        <v>0</v>
      </c>
      <c r="U5" s="80">
        <f t="shared" si="0"/>
        <v>0</v>
      </c>
    </row>
    <row r="6" s="1" customFormat="1" ht="19" customHeight="1" spans="1:21">
      <c r="A6" s="58">
        <v>201</v>
      </c>
      <c r="B6" s="58"/>
      <c r="C6" s="58"/>
      <c r="D6" s="60">
        <v>201</v>
      </c>
      <c r="E6" s="158" t="s">
        <v>163</v>
      </c>
      <c r="F6" s="94">
        <f>G6+K6</f>
        <v>38.01</v>
      </c>
      <c r="G6" s="94">
        <f>H6+I6+J6</f>
        <v>10.01</v>
      </c>
      <c r="H6" s="127">
        <v>8.88</v>
      </c>
      <c r="I6" s="94"/>
      <c r="J6" s="127">
        <v>1.13</v>
      </c>
      <c r="K6" s="94">
        <f>SUM(L6:U6)</f>
        <v>28</v>
      </c>
      <c r="L6" s="94"/>
      <c r="M6" s="168">
        <v>28</v>
      </c>
      <c r="N6" s="169"/>
      <c r="O6" s="169"/>
      <c r="P6" s="169"/>
      <c r="Q6" s="169"/>
      <c r="R6" s="169"/>
      <c r="S6" s="169"/>
      <c r="T6" s="169"/>
      <c r="U6" s="169"/>
    </row>
    <row r="7" s="1" customFormat="1" ht="19" customHeight="1" spans="1:21">
      <c r="A7" s="62">
        <v>201</v>
      </c>
      <c r="B7" s="187" t="s">
        <v>164</v>
      </c>
      <c r="C7" s="62"/>
      <c r="D7" s="89">
        <v>20103</v>
      </c>
      <c r="E7" s="159" t="s">
        <v>165</v>
      </c>
      <c r="F7" s="95">
        <f t="shared" ref="F7:F42" si="1">G7+K7</f>
        <v>10.01</v>
      </c>
      <c r="G7" s="95">
        <f t="shared" ref="G7:G42" si="2">H7+I7+J7</f>
        <v>10.01</v>
      </c>
      <c r="H7" s="153">
        <v>8.88</v>
      </c>
      <c r="I7" s="95"/>
      <c r="J7" s="153">
        <v>1.13</v>
      </c>
      <c r="K7" s="95">
        <f t="shared" ref="K7:K42" si="3">SUM(L7:U7)</f>
        <v>0</v>
      </c>
      <c r="L7" s="88"/>
      <c r="M7" s="170"/>
      <c r="N7" s="170"/>
      <c r="O7" s="170"/>
      <c r="P7" s="170"/>
      <c r="Q7" s="170"/>
      <c r="R7" s="170"/>
      <c r="S7" s="170"/>
      <c r="T7" s="170"/>
      <c r="U7" s="170"/>
    </row>
    <row r="8" s="1" customFormat="1" ht="19" customHeight="1" spans="1:21">
      <c r="A8" s="62">
        <v>201</v>
      </c>
      <c r="B8" s="187" t="s">
        <v>164</v>
      </c>
      <c r="C8" s="62">
        <v>99</v>
      </c>
      <c r="D8" s="89">
        <v>2010399</v>
      </c>
      <c r="E8" s="159" t="s">
        <v>166</v>
      </c>
      <c r="F8" s="95">
        <f t="shared" si="1"/>
        <v>10.01</v>
      </c>
      <c r="G8" s="95">
        <f t="shared" si="2"/>
        <v>10.01</v>
      </c>
      <c r="H8" s="153">
        <v>8.88</v>
      </c>
      <c r="I8" s="95"/>
      <c r="J8" s="95">
        <v>1.13</v>
      </c>
      <c r="K8" s="95">
        <f t="shared" si="3"/>
        <v>0</v>
      </c>
      <c r="L8" s="88"/>
      <c r="M8" s="170"/>
      <c r="N8" s="170"/>
      <c r="O8" s="170"/>
      <c r="P8" s="170"/>
      <c r="Q8" s="170"/>
      <c r="R8" s="170"/>
      <c r="S8" s="170"/>
      <c r="T8" s="170"/>
      <c r="U8" s="170"/>
    </row>
    <row r="9" s="1" customFormat="1" ht="19" customHeight="1" spans="1:21">
      <c r="A9" s="62">
        <v>201</v>
      </c>
      <c r="B9" s="85">
        <v>13</v>
      </c>
      <c r="C9" s="101"/>
      <c r="D9" s="89">
        <v>20113</v>
      </c>
      <c r="E9" s="159" t="s">
        <v>167</v>
      </c>
      <c r="F9" s="95">
        <f t="shared" si="1"/>
        <v>28</v>
      </c>
      <c r="G9" s="95">
        <f t="shared" si="2"/>
        <v>0</v>
      </c>
      <c r="H9" s="162"/>
      <c r="I9" s="95"/>
      <c r="J9" s="87"/>
      <c r="K9" s="95">
        <f t="shared" si="3"/>
        <v>28</v>
      </c>
      <c r="L9" s="88"/>
      <c r="M9" s="77">
        <v>28</v>
      </c>
      <c r="N9" s="170"/>
      <c r="O9" s="170"/>
      <c r="P9" s="170"/>
      <c r="Q9" s="170"/>
      <c r="R9" s="170"/>
      <c r="S9" s="170"/>
      <c r="T9" s="170"/>
      <c r="U9" s="170"/>
    </row>
    <row r="10" s="1" customFormat="1" ht="19" customHeight="1" spans="1:21">
      <c r="A10" s="62">
        <v>201</v>
      </c>
      <c r="B10" s="85">
        <v>13</v>
      </c>
      <c r="C10" s="188" t="s">
        <v>168</v>
      </c>
      <c r="D10" s="49">
        <v>2011308</v>
      </c>
      <c r="E10" s="89" t="s">
        <v>169</v>
      </c>
      <c r="F10" s="95">
        <f t="shared" si="1"/>
        <v>28</v>
      </c>
      <c r="G10" s="95">
        <f t="shared" si="2"/>
        <v>0</v>
      </c>
      <c r="H10" s="162"/>
      <c r="I10" s="95"/>
      <c r="J10" s="87"/>
      <c r="K10" s="95">
        <f t="shared" si="3"/>
        <v>28</v>
      </c>
      <c r="L10" s="88"/>
      <c r="M10" s="77">
        <v>28</v>
      </c>
      <c r="N10" s="170"/>
      <c r="O10" s="170"/>
      <c r="P10" s="170"/>
      <c r="Q10" s="170"/>
      <c r="R10" s="170"/>
      <c r="S10" s="170"/>
      <c r="T10" s="170"/>
      <c r="U10" s="170"/>
    </row>
    <row r="11" s="1" customFormat="1" ht="19" customHeight="1" spans="1:21">
      <c r="A11" s="58">
        <v>206</v>
      </c>
      <c r="B11" s="81"/>
      <c r="C11" s="82"/>
      <c r="D11" s="60">
        <v>206</v>
      </c>
      <c r="E11" s="60" t="s">
        <v>170</v>
      </c>
      <c r="F11" s="94">
        <f t="shared" si="1"/>
        <v>39.29</v>
      </c>
      <c r="G11" s="94">
        <f t="shared" si="2"/>
        <v>0</v>
      </c>
      <c r="H11" s="127"/>
      <c r="I11" s="94"/>
      <c r="J11" s="84"/>
      <c r="K11" s="94">
        <f t="shared" si="3"/>
        <v>39.29</v>
      </c>
      <c r="L11" s="94"/>
      <c r="M11" s="127">
        <v>39.29</v>
      </c>
      <c r="N11" s="169"/>
      <c r="O11" s="169"/>
      <c r="P11" s="169"/>
      <c r="Q11" s="169"/>
      <c r="R11" s="169"/>
      <c r="S11" s="169"/>
      <c r="T11" s="169"/>
      <c r="U11" s="169"/>
    </row>
    <row r="12" s="1" customFormat="1" ht="19" customHeight="1" spans="1:21">
      <c r="A12" s="62">
        <v>206</v>
      </c>
      <c r="B12" s="189" t="s">
        <v>171</v>
      </c>
      <c r="C12" s="86"/>
      <c r="D12" s="49">
        <v>20605</v>
      </c>
      <c r="E12" s="89" t="s">
        <v>172</v>
      </c>
      <c r="F12" s="95">
        <f t="shared" si="1"/>
        <v>39.29</v>
      </c>
      <c r="G12" s="95">
        <f t="shared" si="2"/>
        <v>0</v>
      </c>
      <c r="H12" s="153"/>
      <c r="I12" s="95"/>
      <c r="J12" s="87"/>
      <c r="K12" s="95">
        <f t="shared" si="3"/>
        <v>39.29</v>
      </c>
      <c r="L12" s="88"/>
      <c r="M12" s="77">
        <v>39.29</v>
      </c>
      <c r="N12" s="170"/>
      <c r="O12" s="170"/>
      <c r="P12" s="170"/>
      <c r="Q12" s="170"/>
      <c r="R12" s="170"/>
      <c r="S12" s="170"/>
      <c r="T12" s="170"/>
      <c r="U12" s="170"/>
    </row>
    <row r="13" s="1" customFormat="1" ht="19" customHeight="1" spans="1:21">
      <c r="A13" s="62">
        <v>206</v>
      </c>
      <c r="B13" s="189" t="s">
        <v>171</v>
      </c>
      <c r="C13" s="86">
        <v>99</v>
      </c>
      <c r="D13" s="49">
        <v>2060599</v>
      </c>
      <c r="E13" s="89" t="s">
        <v>173</v>
      </c>
      <c r="F13" s="95">
        <f t="shared" si="1"/>
        <v>39.29</v>
      </c>
      <c r="G13" s="95">
        <f t="shared" si="2"/>
        <v>0</v>
      </c>
      <c r="H13" s="153"/>
      <c r="I13" s="95"/>
      <c r="J13" s="87"/>
      <c r="K13" s="95">
        <f t="shared" si="3"/>
        <v>39.29</v>
      </c>
      <c r="L13" s="88"/>
      <c r="M13" s="77">
        <v>39.29</v>
      </c>
      <c r="N13" s="170"/>
      <c r="O13" s="170"/>
      <c r="P13" s="170"/>
      <c r="Q13" s="170"/>
      <c r="R13" s="170"/>
      <c r="S13" s="170"/>
      <c r="T13" s="170"/>
      <c r="U13" s="170"/>
    </row>
    <row r="14" s="1" customFormat="1" ht="19" customHeight="1" spans="1:21">
      <c r="A14" s="58">
        <v>208</v>
      </c>
      <c r="B14" s="58"/>
      <c r="C14" s="58"/>
      <c r="D14" s="60">
        <v>208</v>
      </c>
      <c r="E14" s="158" t="s">
        <v>174</v>
      </c>
      <c r="F14" s="94">
        <f t="shared" si="1"/>
        <v>55.76</v>
      </c>
      <c r="G14" s="94">
        <f t="shared" si="2"/>
        <v>55.76</v>
      </c>
      <c r="H14" s="127">
        <v>55.76</v>
      </c>
      <c r="I14" s="94"/>
      <c r="J14" s="94"/>
      <c r="K14" s="94">
        <f t="shared" si="3"/>
        <v>0</v>
      </c>
      <c r="L14" s="94"/>
      <c r="M14" s="169"/>
      <c r="N14" s="169"/>
      <c r="O14" s="169"/>
      <c r="P14" s="169"/>
      <c r="Q14" s="169"/>
      <c r="R14" s="169"/>
      <c r="S14" s="169"/>
      <c r="T14" s="169"/>
      <c r="U14" s="169"/>
    </row>
    <row r="15" s="1" customFormat="1" ht="19" customHeight="1" spans="1:21">
      <c r="A15" s="62">
        <v>208</v>
      </c>
      <c r="B15" s="187" t="s">
        <v>171</v>
      </c>
      <c r="C15" s="62"/>
      <c r="D15" s="89">
        <v>20805</v>
      </c>
      <c r="E15" s="159" t="s">
        <v>175</v>
      </c>
      <c r="F15" s="95">
        <f t="shared" si="1"/>
        <v>52.48</v>
      </c>
      <c r="G15" s="95">
        <f t="shared" si="2"/>
        <v>52.48</v>
      </c>
      <c r="H15" s="153">
        <v>52.48</v>
      </c>
      <c r="I15" s="95"/>
      <c r="J15" s="95"/>
      <c r="K15" s="95">
        <f t="shared" si="3"/>
        <v>0</v>
      </c>
      <c r="L15" s="88"/>
      <c r="M15" s="170"/>
      <c r="N15" s="170"/>
      <c r="O15" s="170"/>
      <c r="P15" s="170"/>
      <c r="Q15" s="170"/>
      <c r="R15" s="170"/>
      <c r="S15" s="170"/>
      <c r="T15" s="170"/>
      <c r="U15" s="170"/>
    </row>
    <row r="16" s="1" customFormat="1" ht="19" customHeight="1" spans="1:21">
      <c r="A16" s="62">
        <v>208</v>
      </c>
      <c r="B16" s="187" t="s">
        <v>171</v>
      </c>
      <c r="C16" s="187" t="s">
        <v>171</v>
      </c>
      <c r="D16" s="89">
        <v>2080505</v>
      </c>
      <c r="E16" s="159" t="s">
        <v>176</v>
      </c>
      <c r="F16" s="95">
        <f t="shared" si="1"/>
        <v>52.48</v>
      </c>
      <c r="G16" s="95">
        <f t="shared" si="2"/>
        <v>52.48</v>
      </c>
      <c r="H16" s="153">
        <v>52.48</v>
      </c>
      <c r="I16" s="95"/>
      <c r="J16" s="95"/>
      <c r="K16" s="95">
        <f t="shared" si="3"/>
        <v>0</v>
      </c>
      <c r="L16" s="88"/>
      <c r="M16" s="170"/>
      <c r="N16" s="170"/>
      <c r="O16" s="170"/>
      <c r="P16" s="170"/>
      <c r="Q16" s="170"/>
      <c r="R16" s="170"/>
      <c r="S16" s="170"/>
      <c r="T16" s="170"/>
      <c r="U16" s="170"/>
    </row>
    <row r="17" s="1" customFormat="1" ht="19" customHeight="1" spans="1:21">
      <c r="A17" s="62">
        <v>208</v>
      </c>
      <c r="B17" s="62">
        <v>99</v>
      </c>
      <c r="C17" s="62"/>
      <c r="D17" s="89">
        <v>20899</v>
      </c>
      <c r="E17" s="159" t="s">
        <v>177</v>
      </c>
      <c r="F17" s="95">
        <f t="shared" si="1"/>
        <v>3.28</v>
      </c>
      <c r="G17" s="95">
        <f t="shared" si="2"/>
        <v>3.28</v>
      </c>
      <c r="H17" s="153">
        <v>3.28</v>
      </c>
      <c r="I17" s="95"/>
      <c r="J17" s="95"/>
      <c r="K17" s="95">
        <f t="shared" si="3"/>
        <v>0</v>
      </c>
      <c r="L17" s="88"/>
      <c r="M17" s="170"/>
      <c r="N17" s="170"/>
      <c r="O17" s="170"/>
      <c r="P17" s="170"/>
      <c r="Q17" s="170"/>
      <c r="R17" s="170"/>
      <c r="S17" s="170"/>
      <c r="T17" s="170"/>
      <c r="U17" s="170"/>
    </row>
    <row r="18" s="1" customFormat="1" ht="19" customHeight="1" spans="1:21">
      <c r="A18" s="62">
        <v>208</v>
      </c>
      <c r="B18" s="62">
        <v>99</v>
      </c>
      <c r="C18" s="62">
        <v>99</v>
      </c>
      <c r="D18" s="89">
        <v>2089999</v>
      </c>
      <c r="E18" s="159" t="s">
        <v>178</v>
      </c>
      <c r="F18" s="95">
        <f t="shared" si="1"/>
        <v>3.28</v>
      </c>
      <c r="G18" s="95">
        <f t="shared" si="2"/>
        <v>3.28</v>
      </c>
      <c r="H18" s="153">
        <v>3.28</v>
      </c>
      <c r="I18" s="95"/>
      <c r="J18" s="95"/>
      <c r="K18" s="95">
        <f t="shared" si="3"/>
        <v>0</v>
      </c>
      <c r="L18" s="88"/>
      <c r="M18" s="170"/>
      <c r="N18" s="170"/>
      <c r="O18" s="170"/>
      <c r="P18" s="170"/>
      <c r="Q18" s="170"/>
      <c r="R18" s="170"/>
      <c r="S18" s="170"/>
      <c r="T18" s="170"/>
      <c r="U18" s="170"/>
    </row>
    <row r="19" s="1" customFormat="1" ht="18" customHeight="1" spans="1:21">
      <c r="A19" s="58">
        <v>210</v>
      </c>
      <c r="B19" s="58"/>
      <c r="C19" s="58"/>
      <c r="D19" s="60">
        <v>210</v>
      </c>
      <c r="E19" s="158" t="s">
        <v>179</v>
      </c>
      <c r="F19" s="94">
        <f t="shared" si="1"/>
        <v>31.16</v>
      </c>
      <c r="G19" s="94">
        <f t="shared" si="2"/>
        <v>31.16</v>
      </c>
      <c r="H19" s="127">
        <v>31.16</v>
      </c>
      <c r="I19" s="94"/>
      <c r="J19" s="94"/>
      <c r="K19" s="94">
        <f t="shared" si="3"/>
        <v>0</v>
      </c>
      <c r="L19" s="94"/>
      <c r="M19" s="169"/>
      <c r="N19" s="169"/>
      <c r="O19" s="169"/>
      <c r="P19" s="169"/>
      <c r="Q19" s="169"/>
      <c r="R19" s="169"/>
      <c r="S19" s="169"/>
      <c r="T19" s="169"/>
      <c r="U19" s="169"/>
    </row>
    <row r="20" s="1" customFormat="1" ht="18" customHeight="1" spans="1:21">
      <c r="A20" s="62">
        <v>210</v>
      </c>
      <c r="B20" s="62">
        <v>11</v>
      </c>
      <c r="C20" s="62"/>
      <c r="D20" s="89">
        <v>21011</v>
      </c>
      <c r="E20" s="159" t="s">
        <v>180</v>
      </c>
      <c r="F20" s="95">
        <f t="shared" si="1"/>
        <v>31.16</v>
      </c>
      <c r="G20" s="95">
        <f t="shared" si="2"/>
        <v>31.16</v>
      </c>
      <c r="H20" s="153">
        <v>31.16</v>
      </c>
      <c r="I20" s="95"/>
      <c r="J20" s="95"/>
      <c r="K20" s="95">
        <f t="shared" si="3"/>
        <v>0</v>
      </c>
      <c r="L20" s="88"/>
      <c r="M20" s="170"/>
      <c r="N20" s="170"/>
      <c r="O20" s="170"/>
      <c r="P20" s="170"/>
      <c r="Q20" s="170"/>
      <c r="R20" s="170"/>
      <c r="S20" s="170"/>
      <c r="T20" s="170"/>
      <c r="U20" s="170"/>
    </row>
    <row r="21" s="1" customFormat="1" ht="18" customHeight="1" spans="1:21">
      <c r="A21" s="62">
        <v>210</v>
      </c>
      <c r="B21" s="62">
        <v>11</v>
      </c>
      <c r="C21" s="187" t="s">
        <v>181</v>
      </c>
      <c r="D21" s="89">
        <v>2101102</v>
      </c>
      <c r="E21" s="159" t="s">
        <v>182</v>
      </c>
      <c r="F21" s="95">
        <f t="shared" si="1"/>
        <v>27.88</v>
      </c>
      <c r="G21" s="95">
        <f t="shared" si="2"/>
        <v>27.88</v>
      </c>
      <c r="H21" s="153">
        <v>27.88</v>
      </c>
      <c r="I21" s="95"/>
      <c r="J21" s="95"/>
      <c r="K21" s="95">
        <f t="shared" si="3"/>
        <v>0</v>
      </c>
      <c r="L21" s="88"/>
      <c r="M21" s="170"/>
      <c r="N21" s="170"/>
      <c r="O21" s="170"/>
      <c r="P21" s="170"/>
      <c r="Q21" s="170"/>
      <c r="R21" s="170"/>
      <c r="S21" s="170"/>
      <c r="T21" s="170"/>
      <c r="U21" s="170"/>
    </row>
    <row r="22" s="1" customFormat="1" ht="18" customHeight="1" spans="1:21">
      <c r="A22" s="62">
        <v>210</v>
      </c>
      <c r="B22" s="62">
        <v>11</v>
      </c>
      <c r="C22" s="187" t="s">
        <v>164</v>
      </c>
      <c r="D22" s="89">
        <v>2101103</v>
      </c>
      <c r="E22" s="159" t="s">
        <v>183</v>
      </c>
      <c r="F22" s="95">
        <f t="shared" si="1"/>
        <v>3.28</v>
      </c>
      <c r="G22" s="95">
        <f t="shared" si="2"/>
        <v>3.28</v>
      </c>
      <c r="H22" s="153">
        <v>3.28</v>
      </c>
      <c r="I22" s="95"/>
      <c r="J22" s="95"/>
      <c r="K22" s="95">
        <f t="shared" si="3"/>
        <v>0</v>
      </c>
      <c r="L22" s="88"/>
      <c r="M22" s="170"/>
      <c r="N22" s="170"/>
      <c r="O22" s="170"/>
      <c r="P22" s="170"/>
      <c r="Q22" s="170"/>
      <c r="R22" s="170"/>
      <c r="S22" s="170"/>
      <c r="T22" s="170"/>
      <c r="U22" s="170"/>
    </row>
    <row r="23" s="55" customFormat="1" ht="20" customHeight="1" spans="1:21">
      <c r="A23" s="58">
        <v>212</v>
      </c>
      <c r="B23" s="81"/>
      <c r="C23" s="82"/>
      <c r="D23" s="60">
        <v>212</v>
      </c>
      <c r="E23" s="166" t="s">
        <v>184</v>
      </c>
      <c r="F23" s="94">
        <f t="shared" si="1"/>
        <v>20399.83</v>
      </c>
      <c r="G23" s="94">
        <f t="shared" si="2"/>
        <v>0</v>
      </c>
      <c r="H23" s="94"/>
      <c r="I23" s="94"/>
      <c r="J23" s="84"/>
      <c r="K23" s="94">
        <f t="shared" si="3"/>
        <v>20399.83</v>
      </c>
      <c r="L23" s="94"/>
      <c r="M23" s="168">
        <f>M24+M27</f>
        <v>947.57</v>
      </c>
      <c r="N23" s="168"/>
      <c r="O23" s="168"/>
      <c r="P23" s="168">
        <f>P24</f>
        <v>3003.73</v>
      </c>
      <c r="Q23" s="168">
        <f>Q24</f>
        <v>422.56</v>
      </c>
      <c r="R23" s="168"/>
      <c r="S23" s="168">
        <v>16025.97</v>
      </c>
      <c r="T23" s="81"/>
      <c r="U23" s="81"/>
    </row>
    <row r="24" s="55" customFormat="1" ht="20" customHeight="1" spans="1:21">
      <c r="A24" s="62">
        <v>212</v>
      </c>
      <c r="B24" s="189" t="s">
        <v>168</v>
      </c>
      <c r="C24" s="86"/>
      <c r="D24" s="49">
        <v>21208</v>
      </c>
      <c r="E24" s="167" t="s">
        <v>185</v>
      </c>
      <c r="F24" s="95">
        <f t="shared" si="1"/>
        <v>3968.83</v>
      </c>
      <c r="G24" s="95">
        <f t="shared" si="2"/>
        <v>0</v>
      </c>
      <c r="H24" s="95"/>
      <c r="I24" s="95"/>
      <c r="J24" s="87"/>
      <c r="K24" s="95">
        <f t="shared" si="3"/>
        <v>3968.83</v>
      </c>
      <c r="L24" s="88"/>
      <c r="M24" s="88">
        <f>M25+M26</f>
        <v>542.54</v>
      </c>
      <c r="N24" s="171"/>
      <c r="O24" s="171"/>
      <c r="P24" s="50">
        <f>P25+P26</f>
        <v>3003.73</v>
      </c>
      <c r="Q24" s="50">
        <f>Q25+Q26</f>
        <v>422.56</v>
      </c>
      <c r="R24" s="171"/>
      <c r="S24" s="171"/>
      <c r="T24" s="171"/>
      <c r="U24" s="171"/>
    </row>
    <row r="25" s="56" customFormat="1" ht="21" customHeight="1" spans="1:23">
      <c r="A25" s="62">
        <v>212</v>
      </c>
      <c r="B25" s="187" t="s">
        <v>168</v>
      </c>
      <c r="C25" s="187" t="s">
        <v>164</v>
      </c>
      <c r="D25" s="49">
        <v>2120803</v>
      </c>
      <c r="E25" s="49" t="s">
        <v>186</v>
      </c>
      <c r="F25" s="95">
        <f t="shared" si="1"/>
        <v>97.72</v>
      </c>
      <c r="G25" s="95">
        <f t="shared" si="2"/>
        <v>0</v>
      </c>
      <c r="H25" s="87"/>
      <c r="I25" s="63"/>
      <c r="J25" s="63"/>
      <c r="K25" s="95">
        <f t="shared" si="3"/>
        <v>97.72</v>
      </c>
      <c r="L25" s="63"/>
      <c r="M25" s="88"/>
      <c r="N25" s="63"/>
      <c r="O25" s="63"/>
      <c r="P25" s="63">
        <v>97.72</v>
      </c>
      <c r="Q25" s="63"/>
      <c r="R25" s="63"/>
      <c r="S25" s="63"/>
      <c r="T25" s="63"/>
      <c r="U25" s="172"/>
      <c r="V25" s="57"/>
      <c r="W25" s="57"/>
    </row>
    <row r="26" s="56" customFormat="1" ht="21" customHeight="1" spans="1:23">
      <c r="A26" s="62">
        <v>212</v>
      </c>
      <c r="B26" s="187" t="s">
        <v>168</v>
      </c>
      <c r="C26" s="187" t="s">
        <v>187</v>
      </c>
      <c r="D26" s="49">
        <v>2120899</v>
      </c>
      <c r="E26" s="49" t="s">
        <v>188</v>
      </c>
      <c r="F26" s="95">
        <f t="shared" si="1"/>
        <v>19897.08</v>
      </c>
      <c r="G26" s="95">
        <f t="shared" si="2"/>
        <v>0</v>
      </c>
      <c r="H26" s="87"/>
      <c r="I26" s="63"/>
      <c r="J26" s="63"/>
      <c r="K26" s="95">
        <f t="shared" si="3"/>
        <v>19897.08</v>
      </c>
      <c r="L26" s="50"/>
      <c r="M26" s="88">
        <f>26.85+515.69</f>
        <v>542.54</v>
      </c>
      <c r="N26" s="50"/>
      <c r="O26" s="50"/>
      <c r="P26" s="50">
        <v>2906.01</v>
      </c>
      <c r="Q26" s="50">
        <v>422.56</v>
      </c>
      <c r="R26" s="50"/>
      <c r="S26" s="50">
        <f>18763.97-2738</f>
        <v>16025.97</v>
      </c>
      <c r="T26" s="63"/>
      <c r="U26" s="172"/>
      <c r="V26" s="57"/>
      <c r="W26" s="57"/>
    </row>
    <row r="27" s="56" customFormat="1" ht="21" customHeight="1" spans="1:23">
      <c r="A27" s="62">
        <v>212</v>
      </c>
      <c r="B27" s="62">
        <v>14</v>
      </c>
      <c r="C27" s="62"/>
      <c r="D27" s="49">
        <v>21214</v>
      </c>
      <c r="E27" s="167" t="s">
        <v>189</v>
      </c>
      <c r="F27" s="95">
        <f t="shared" si="1"/>
        <v>405.03</v>
      </c>
      <c r="G27" s="95">
        <f t="shared" si="2"/>
        <v>0</v>
      </c>
      <c r="H27" s="87"/>
      <c r="I27" s="63"/>
      <c r="J27" s="63"/>
      <c r="K27" s="95">
        <f t="shared" si="3"/>
        <v>405.03</v>
      </c>
      <c r="L27" s="63"/>
      <c r="M27" s="63">
        <v>405.03</v>
      </c>
      <c r="N27" s="63"/>
      <c r="O27" s="63"/>
      <c r="P27" s="85"/>
      <c r="Q27" s="85"/>
      <c r="R27" s="63"/>
      <c r="S27" s="63"/>
      <c r="T27" s="63"/>
      <c r="U27" s="172"/>
      <c r="V27" s="57"/>
      <c r="W27" s="57"/>
    </row>
    <row r="28" s="56" customFormat="1" ht="21" customHeight="1" spans="1:23">
      <c r="A28" s="62">
        <v>212</v>
      </c>
      <c r="B28" s="62">
        <v>14</v>
      </c>
      <c r="C28" s="187" t="s">
        <v>190</v>
      </c>
      <c r="D28" s="49">
        <v>2121401</v>
      </c>
      <c r="E28" s="49" t="s">
        <v>191</v>
      </c>
      <c r="F28" s="95">
        <f t="shared" si="1"/>
        <v>405.03</v>
      </c>
      <c r="G28" s="95">
        <f t="shared" si="2"/>
        <v>0</v>
      </c>
      <c r="H28" s="87"/>
      <c r="I28" s="63"/>
      <c r="J28" s="63"/>
      <c r="K28" s="95">
        <f t="shared" si="3"/>
        <v>405.03</v>
      </c>
      <c r="L28" s="63"/>
      <c r="M28" s="63">
        <v>405.03</v>
      </c>
      <c r="N28" s="63"/>
      <c r="O28" s="63"/>
      <c r="P28" s="63"/>
      <c r="Q28" s="63"/>
      <c r="R28" s="63"/>
      <c r="S28" s="63"/>
      <c r="T28" s="63"/>
      <c r="U28" s="172"/>
      <c r="V28" s="57"/>
      <c r="W28" s="57"/>
    </row>
    <row r="29" s="1" customFormat="1" ht="20" customHeight="1" spans="1:21">
      <c r="A29" s="58">
        <v>215</v>
      </c>
      <c r="B29" s="58"/>
      <c r="C29" s="58"/>
      <c r="D29" s="60">
        <v>215</v>
      </c>
      <c r="E29" s="158" t="s">
        <v>192</v>
      </c>
      <c r="F29" s="94">
        <f t="shared" si="1"/>
        <v>1238.42</v>
      </c>
      <c r="G29" s="94">
        <f t="shared" si="2"/>
        <v>602.98</v>
      </c>
      <c r="H29" s="168">
        <v>335.35</v>
      </c>
      <c r="I29" s="168">
        <v>267.63</v>
      </c>
      <c r="J29" s="94"/>
      <c r="K29" s="94">
        <f t="shared" si="3"/>
        <v>635.44</v>
      </c>
      <c r="L29" s="94"/>
      <c r="M29" s="168">
        <f>M30+M32</f>
        <v>555.44</v>
      </c>
      <c r="N29" s="169"/>
      <c r="O29" s="169"/>
      <c r="P29" s="169"/>
      <c r="Q29" s="169"/>
      <c r="R29" s="169"/>
      <c r="S29" s="173">
        <v>80</v>
      </c>
      <c r="T29" s="169"/>
      <c r="U29" s="169"/>
    </row>
    <row r="30" s="1" customFormat="1" ht="20" customHeight="1" spans="1:21">
      <c r="A30" s="62">
        <v>215</v>
      </c>
      <c r="B30" s="189" t="s">
        <v>171</v>
      </c>
      <c r="C30" s="86"/>
      <c r="D30" s="49">
        <v>21505</v>
      </c>
      <c r="E30" s="167" t="s">
        <v>193</v>
      </c>
      <c r="F30" s="95">
        <f t="shared" si="1"/>
        <v>68.03</v>
      </c>
      <c r="G30" s="95">
        <f t="shared" si="2"/>
        <v>0</v>
      </c>
      <c r="H30" s="95"/>
      <c r="I30" s="95"/>
      <c r="J30" s="87"/>
      <c r="K30" s="95">
        <f t="shared" si="3"/>
        <v>68.03</v>
      </c>
      <c r="L30" s="88"/>
      <c r="M30" s="88">
        <v>68.03</v>
      </c>
      <c r="N30" s="170"/>
      <c r="O30" s="170"/>
      <c r="P30" s="170"/>
      <c r="Q30" s="170"/>
      <c r="R30" s="170"/>
      <c r="S30" s="170"/>
      <c r="T30" s="170"/>
      <c r="U30" s="170"/>
    </row>
    <row r="31" s="1" customFormat="1" ht="20" customHeight="1" spans="1:21">
      <c r="A31" s="62">
        <v>215</v>
      </c>
      <c r="B31" s="189" t="s">
        <v>171</v>
      </c>
      <c r="C31" s="188" t="s">
        <v>190</v>
      </c>
      <c r="D31" s="49">
        <v>2150501</v>
      </c>
      <c r="E31" s="89" t="s">
        <v>194</v>
      </c>
      <c r="F31" s="95">
        <f t="shared" si="1"/>
        <v>68.03</v>
      </c>
      <c r="G31" s="95">
        <f t="shared" si="2"/>
        <v>0</v>
      </c>
      <c r="H31" s="95"/>
      <c r="I31" s="95"/>
      <c r="J31" s="87"/>
      <c r="K31" s="95">
        <f t="shared" si="3"/>
        <v>68.03</v>
      </c>
      <c r="L31" s="88"/>
      <c r="M31" s="88">
        <v>68.03</v>
      </c>
      <c r="N31" s="170"/>
      <c r="O31" s="170"/>
      <c r="P31" s="170"/>
      <c r="Q31" s="170"/>
      <c r="R31" s="170"/>
      <c r="S31" s="170"/>
      <c r="T31" s="170"/>
      <c r="U31" s="170"/>
    </row>
    <row r="32" s="1" customFormat="1" ht="20" customHeight="1" spans="1:21">
      <c r="A32" s="62">
        <v>215</v>
      </c>
      <c r="B32" s="187" t="s">
        <v>168</v>
      </c>
      <c r="C32" s="62"/>
      <c r="D32" s="89">
        <v>21508</v>
      </c>
      <c r="E32" s="159" t="s">
        <v>195</v>
      </c>
      <c r="F32" s="95">
        <f t="shared" si="1"/>
        <v>1090.39</v>
      </c>
      <c r="G32" s="95">
        <f t="shared" si="2"/>
        <v>602.98</v>
      </c>
      <c r="H32" s="95">
        <v>335.35</v>
      </c>
      <c r="I32" s="95">
        <f>I33+I34</f>
        <v>267.63</v>
      </c>
      <c r="J32" s="95"/>
      <c r="K32" s="95">
        <f t="shared" si="3"/>
        <v>487.41</v>
      </c>
      <c r="L32" s="88"/>
      <c r="M32" s="88">
        <f>M33+M34</f>
        <v>487.41</v>
      </c>
      <c r="N32" s="170"/>
      <c r="O32" s="170"/>
      <c r="P32" s="170"/>
      <c r="Q32" s="170"/>
      <c r="R32" s="170"/>
      <c r="S32" s="170"/>
      <c r="T32" s="170"/>
      <c r="U32" s="170"/>
    </row>
    <row r="33" s="1" customFormat="1" ht="20" customHeight="1" spans="1:21">
      <c r="A33" s="62">
        <v>215</v>
      </c>
      <c r="B33" s="187" t="s">
        <v>168</v>
      </c>
      <c r="C33" s="187" t="s">
        <v>190</v>
      </c>
      <c r="D33" s="89">
        <v>2150801</v>
      </c>
      <c r="E33" s="159" t="s">
        <v>196</v>
      </c>
      <c r="F33" s="95">
        <f t="shared" si="1"/>
        <v>697.34</v>
      </c>
      <c r="G33" s="95">
        <f t="shared" si="2"/>
        <v>602.98</v>
      </c>
      <c r="H33" s="95">
        <v>335.35</v>
      </c>
      <c r="I33" s="95">
        <v>267.63</v>
      </c>
      <c r="J33" s="95"/>
      <c r="K33" s="95">
        <f t="shared" si="3"/>
        <v>94.36</v>
      </c>
      <c r="L33" s="88"/>
      <c r="M33" s="88">
        <v>94.36</v>
      </c>
      <c r="N33" s="170"/>
      <c r="O33" s="170"/>
      <c r="P33" s="170"/>
      <c r="Q33" s="170"/>
      <c r="R33" s="170"/>
      <c r="S33" s="170"/>
      <c r="T33" s="170"/>
      <c r="U33" s="170"/>
    </row>
    <row r="34" s="1" customFormat="1" ht="20" customHeight="1" spans="1:21">
      <c r="A34" s="62">
        <v>215</v>
      </c>
      <c r="B34" s="189" t="s">
        <v>168</v>
      </c>
      <c r="C34" s="86">
        <v>99</v>
      </c>
      <c r="D34" s="49">
        <v>2150899</v>
      </c>
      <c r="E34" s="89" t="s">
        <v>197</v>
      </c>
      <c r="F34" s="95">
        <f t="shared" si="1"/>
        <v>473.05</v>
      </c>
      <c r="G34" s="95">
        <f t="shared" si="2"/>
        <v>0</v>
      </c>
      <c r="H34" s="95"/>
      <c r="I34" s="95"/>
      <c r="J34" s="87"/>
      <c r="K34" s="95">
        <f t="shared" si="3"/>
        <v>473.05</v>
      </c>
      <c r="L34" s="88"/>
      <c r="M34" s="88">
        <v>393.05</v>
      </c>
      <c r="N34" s="170"/>
      <c r="O34" s="170"/>
      <c r="P34" s="170"/>
      <c r="Q34" s="170"/>
      <c r="R34" s="170"/>
      <c r="S34" s="170">
        <v>80</v>
      </c>
      <c r="T34" s="170"/>
      <c r="U34" s="170"/>
    </row>
    <row r="35" s="1" customFormat="1" ht="20" customHeight="1" spans="1:21">
      <c r="A35" s="58">
        <v>221</v>
      </c>
      <c r="B35" s="58"/>
      <c r="C35" s="58"/>
      <c r="D35" s="60">
        <v>221</v>
      </c>
      <c r="E35" s="158" t="s">
        <v>198</v>
      </c>
      <c r="F35" s="94">
        <f t="shared" si="1"/>
        <v>62.58</v>
      </c>
      <c r="G35" s="94">
        <f t="shared" si="2"/>
        <v>62.58</v>
      </c>
      <c r="H35" s="94">
        <v>62.58</v>
      </c>
      <c r="I35" s="94"/>
      <c r="J35" s="94"/>
      <c r="K35" s="94">
        <f t="shared" si="3"/>
        <v>0</v>
      </c>
      <c r="L35" s="94"/>
      <c r="M35" s="169"/>
      <c r="N35" s="169"/>
      <c r="O35" s="169"/>
      <c r="P35" s="169"/>
      <c r="Q35" s="169"/>
      <c r="R35" s="169"/>
      <c r="S35" s="169"/>
      <c r="T35" s="169"/>
      <c r="U35" s="169"/>
    </row>
    <row r="36" s="1" customFormat="1" ht="20" customHeight="1" spans="1:21">
      <c r="A36" s="62">
        <v>221</v>
      </c>
      <c r="B36" s="187" t="s">
        <v>181</v>
      </c>
      <c r="C36" s="62"/>
      <c r="D36" s="89">
        <v>22102</v>
      </c>
      <c r="E36" s="159" t="s">
        <v>199</v>
      </c>
      <c r="F36" s="95">
        <f t="shared" si="1"/>
        <v>62.58</v>
      </c>
      <c r="G36" s="95">
        <f t="shared" si="2"/>
        <v>62.58</v>
      </c>
      <c r="H36" s="95">
        <v>62.58</v>
      </c>
      <c r="I36" s="95"/>
      <c r="J36" s="95"/>
      <c r="K36" s="95">
        <f t="shared" si="3"/>
        <v>0</v>
      </c>
      <c r="L36" s="88"/>
      <c r="M36" s="170"/>
      <c r="N36" s="170"/>
      <c r="O36" s="170"/>
      <c r="P36" s="170"/>
      <c r="Q36" s="170"/>
      <c r="R36" s="170"/>
      <c r="S36" s="170"/>
      <c r="T36" s="170"/>
      <c r="U36" s="170"/>
    </row>
    <row r="37" s="1" customFormat="1" ht="20" customHeight="1" spans="1:21">
      <c r="A37" s="62">
        <v>221</v>
      </c>
      <c r="B37" s="187" t="s">
        <v>181</v>
      </c>
      <c r="C37" s="187" t="s">
        <v>190</v>
      </c>
      <c r="D37" s="89">
        <v>2210201</v>
      </c>
      <c r="E37" s="159" t="s">
        <v>200</v>
      </c>
      <c r="F37" s="95">
        <f t="shared" si="1"/>
        <v>62.58</v>
      </c>
      <c r="G37" s="95">
        <f t="shared" si="2"/>
        <v>62.58</v>
      </c>
      <c r="H37" s="95">
        <v>62.58</v>
      </c>
      <c r="I37" s="95"/>
      <c r="J37" s="95"/>
      <c r="K37" s="95">
        <f t="shared" si="3"/>
        <v>0</v>
      </c>
      <c r="L37" s="88"/>
      <c r="M37" s="170"/>
      <c r="N37" s="170"/>
      <c r="O37" s="170"/>
      <c r="P37" s="170"/>
      <c r="Q37" s="170"/>
      <c r="R37" s="170"/>
      <c r="S37" s="170"/>
      <c r="T37" s="170"/>
      <c r="U37" s="170"/>
    </row>
    <row r="38" s="56" customFormat="1" ht="21" customHeight="1" spans="1:23">
      <c r="A38" s="58">
        <v>229</v>
      </c>
      <c r="B38" s="58"/>
      <c r="C38" s="58"/>
      <c r="D38" s="60">
        <v>229</v>
      </c>
      <c r="E38" s="60" t="s">
        <v>201</v>
      </c>
      <c r="F38" s="94">
        <f t="shared" si="1"/>
        <v>42876.43</v>
      </c>
      <c r="G38" s="94">
        <f t="shared" si="2"/>
        <v>0</v>
      </c>
      <c r="H38" s="61"/>
      <c r="I38" s="61"/>
      <c r="J38" s="61"/>
      <c r="K38" s="94">
        <f t="shared" si="3"/>
        <v>42876.43</v>
      </c>
      <c r="L38" s="61"/>
      <c r="M38" s="61"/>
      <c r="N38" s="61"/>
      <c r="O38" s="61"/>
      <c r="P38" s="61">
        <f>P39+P41</f>
        <v>39392.43</v>
      </c>
      <c r="Q38" s="61">
        <f>Q39+Q41</f>
        <v>746</v>
      </c>
      <c r="R38" s="61"/>
      <c r="S38" s="61">
        <v>2738</v>
      </c>
      <c r="T38" s="61"/>
      <c r="U38" s="169"/>
      <c r="V38" s="57"/>
      <c r="W38" s="57"/>
    </row>
    <row r="39" s="56" customFormat="1" ht="21" customHeight="1" spans="1:23">
      <c r="A39" s="62">
        <v>229</v>
      </c>
      <c r="B39" s="187" t="s">
        <v>202</v>
      </c>
      <c r="C39" s="62"/>
      <c r="D39" s="49">
        <v>22904</v>
      </c>
      <c r="E39" s="49" t="s">
        <v>203</v>
      </c>
      <c r="F39" s="95">
        <f t="shared" si="1"/>
        <v>39392.43</v>
      </c>
      <c r="G39" s="95">
        <f t="shared" si="2"/>
        <v>0</v>
      </c>
      <c r="H39" s="65"/>
      <c r="I39" s="65"/>
      <c r="J39" s="65"/>
      <c r="K39" s="95">
        <f t="shared" si="3"/>
        <v>39392.43</v>
      </c>
      <c r="L39" s="65"/>
      <c r="M39" s="65"/>
      <c r="N39" s="65"/>
      <c r="O39" s="50"/>
      <c r="P39" s="50">
        <v>39392.43</v>
      </c>
      <c r="Q39" s="65"/>
      <c r="R39" s="65"/>
      <c r="S39" s="65"/>
      <c r="T39" s="65"/>
      <c r="U39" s="172"/>
      <c r="V39" s="57"/>
      <c r="W39" s="57"/>
    </row>
    <row r="40" s="57" customFormat="1" ht="21" customHeight="1" spans="1:21">
      <c r="A40" s="62">
        <v>229</v>
      </c>
      <c r="B40" s="187" t="s">
        <v>202</v>
      </c>
      <c r="C40" s="187" t="s">
        <v>181</v>
      </c>
      <c r="D40" s="49">
        <v>2290402</v>
      </c>
      <c r="E40" s="49" t="s">
        <v>204</v>
      </c>
      <c r="F40" s="95">
        <f t="shared" si="1"/>
        <v>39392.43</v>
      </c>
      <c r="G40" s="95">
        <f t="shared" si="2"/>
        <v>0</v>
      </c>
      <c r="H40" s="65"/>
      <c r="I40" s="65"/>
      <c r="J40" s="65"/>
      <c r="K40" s="95">
        <f t="shared" si="3"/>
        <v>39392.43</v>
      </c>
      <c r="L40" s="65"/>
      <c r="M40" s="65"/>
      <c r="N40" s="65"/>
      <c r="O40" s="50"/>
      <c r="P40" s="50">
        <v>39392.43</v>
      </c>
      <c r="Q40" s="65"/>
      <c r="R40" s="65"/>
      <c r="S40" s="65"/>
      <c r="T40" s="65"/>
      <c r="U40" s="172"/>
    </row>
    <row r="41" s="57" customFormat="1" ht="21" customHeight="1" spans="1:21">
      <c r="A41" s="62">
        <v>229</v>
      </c>
      <c r="B41" s="62">
        <v>99</v>
      </c>
      <c r="C41" s="62"/>
      <c r="D41" s="49">
        <v>22999</v>
      </c>
      <c r="E41" s="167" t="s">
        <v>201</v>
      </c>
      <c r="F41" s="95">
        <f t="shared" si="1"/>
        <v>3484</v>
      </c>
      <c r="G41" s="95">
        <f t="shared" si="2"/>
        <v>0</v>
      </c>
      <c r="H41" s="65"/>
      <c r="I41" s="65"/>
      <c r="J41" s="65"/>
      <c r="K41" s="95">
        <f t="shared" si="3"/>
        <v>3484</v>
      </c>
      <c r="L41" s="65"/>
      <c r="M41" s="65"/>
      <c r="N41" s="65"/>
      <c r="O41" s="50"/>
      <c r="P41" s="50"/>
      <c r="Q41" s="50">
        <v>746</v>
      </c>
      <c r="R41" s="50"/>
      <c r="S41" s="50">
        <v>2738</v>
      </c>
      <c r="T41" s="65"/>
      <c r="U41" s="172"/>
    </row>
    <row r="42" s="57" customFormat="1" ht="21" customHeight="1" spans="1:21">
      <c r="A42" s="62">
        <v>229</v>
      </c>
      <c r="B42" s="62">
        <v>99</v>
      </c>
      <c r="C42" s="62">
        <v>99</v>
      </c>
      <c r="D42" s="49">
        <v>2299999</v>
      </c>
      <c r="E42" s="49" t="s">
        <v>201</v>
      </c>
      <c r="F42" s="95">
        <f t="shared" si="1"/>
        <v>3484</v>
      </c>
      <c r="G42" s="95">
        <f t="shared" si="2"/>
        <v>0</v>
      </c>
      <c r="H42" s="65"/>
      <c r="I42" s="65"/>
      <c r="J42" s="65"/>
      <c r="K42" s="95">
        <f t="shared" si="3"/>
        <v>3484</v>
      </c>
      <c r="L42" s="65"/>
      <c r="M42" s="65"/>
      <c r="N42" s="65"/>
      <c r="O42" s="50"/>
      <c r="P42" s="50"/>
      <c r="Q42" s="50">
        <v>746</v>
      </c>
      <c r="R42" s="50"/>
      <c r="S42" s="50">
        <v>2738</v>
      </c>
      <c r="T42" s="65"/>
      <c r="U42" s="172"/>
    </row>
  </sheetData>
  <mergeCells count="9">
    <mergeCell ref="A1:U1"/>
    <mergeCell ref="A2:S2"/>
    <mergeCell ref="T2:U2"/>
    <mergeCell ref="A3:C3"/>
    <mergeCell ref="G3:J3"/>
    <mergeCell ref="K3:U3"/>
    <mergeCell ref="D3:D4"/>
    <mergeCell ref="E3:E4"/>
    <mergeCell ref="F3:F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opLeftCell="A4" workbookViewId="0">
      <selection activeCell="B8" sqref="B8"/>
    </sheetView>
  </sheetViews>
  <sheetFormatPr defaultColWidth="10" defaultRowHeight="14.4" outlineLevelCol="3"/>
  <cols>
    <col min="1" max="1" width="37" customWidth="1"/>
    <col min="2" max="2" width="17.8796296296296" customWidth="1"/>
    <col min="3" max="3" width="33.75" customWidth="1"/>
    <col min="4" max="4" width="19" customWidth="1"/>
  </cols>
  <sheetData>
    <row r="1" ht="31.9" customHeight="1" spans="1:4">
      <c r="A1" s="3" t="s">
        <v>10</v>
      </c>
      <c r="B1" s="3"/>
      <c r="C1" s="3"/>
      <c r="D1" s="3"/>
    </row>
    <row r="2" s="1" customFormat="1" ht="18.95" customHeight="1" spans="1:4">
      <c r="A2" s="4" t="s">
        <v>29</v>
      </c>
      <c r="B2" s="4"/>
      <c r="C2" s="4"/>
      <c r="D2" s="14" t="s">
        <v>30</v>
      </c>
    </row>
    <row r="3" s="1" customFormat="1" ht="24" customHeight="1" spans="1:4">
      <c r="A3" s="5" t="s">
        <v>31</v>
      </c>
      <c r="B3" s="5"/>
      <c r="C3" s="5" t="s">
        <v>32</v>
      </c>
      <c r="D3" s="5"/>
    </row>
    <row r="4" s="1" customFormat="1" ht="24" customHeight="1" spans="1:4">
      <c r="A4" s="5" t="s">
        <v>33</v>
      </c>
      <c r="B4" s="5" t="s">
        <v>34</v>
      </c>
      <c r="C4" s="5" t="s">
        <v>33</v>
      </c>
      <c r="D4" s="5" t="s">
        <v>34</v>
      </c>
    </row>
    <row r="5" s="1" customFormat="1" ht="24" customHeight="1" spans="1:4">
      <c r="A5" s="52" t="s">
        <v>230</v>
      </c>
      <c r="B5" s="53" t="e">
        <f>B6+B9</f>
        <v>#REF!</v>
      </c>
      <c r="C5" s="52" t="s">
        <v>231</v>
      </c>
      <c r="D5" s="162">
        <f>SUM(D6:D35)</f>
        <v>64741.48</v>
      </c>
    </row>
    <row r="6" s="1" customFormat="1" ht="24" customHeight="1" spans="1:4">
      <c r="A6" s="15" t="s">
        <v>232</v>
      </c>
      <c r="B6" s="77" t="e">
        <f>'7一般公共预算支出表'!F6</f>
        <v>#REF!</v>
      </c>
      <c r="C6" s="15" t="s">
        <v>39</v>
      </c>
      <c r="D6" s="153">
        <v>38.01</v>
      </c>
    </row>
    <row r="7" s="1" customFormat="1" ht="24" customHeight="1" spans="1:4">
      <c r="A7" s="15" t="s">
        <v>233</v>
      </c>
      <c r="B7" s="77">
        <v>1492.07</v>
      </c>
      <c r="C7" s="15" t="s">
        <v>43</v>
      </c>
      <c r="D7" s="153"/>
    </row>
    <row r="8" s="1" customFormat="1" ht="24" customHeight="1" spans="1:4">
      <c r="A8" s="15" t="s">
        <v>46</v>
      </c>
      <c r="B8" s="77"/>
      <c r="C8" s="15" t="s">
        <v>47</v>
      </c>
      <c r="D8" s="153"/>
    </row>
    <row r="9" s="1" customFormat="1" ht="24" customHeight="1" spans="1:4">
      <c r="A9" s="15" t="s">
        <v>234</v>
      </c>
      <c r="B9" s="77">
        <f>'16政府性基金'!C6</f>
        <v>63249.41</v>
      </c>
      <c r="C9" s="15" t="s">
        <v>51</v>
      </c>
      <c r="D9" s="153"/>
    </row>
    <row r="10" s="1" customFormat="1" ht="24" customHeight="1" spans="1:4">
      <c r="A10" s="15" t="s">
        <v>235</v>
      </c>
      <c r="B10" s="77"/>
      <c r="C10" s="15" t="s">
        <v>55</v>
      </c>
      <c r="D10" s="153"/>
    </row>
    <row r="11" s="1" customFormat="1" ht="24" customHeight="1" spans="1:4">
      <c r="A11" s="15" t="s">
        <v>236</v>
      </c>
      <c r="B11" s="77"/>
      <c r="C11" s="15" t="s">
        <v>59</v>
      </c>
      <c r="D11" s="153">
        <v>39.29</v>
      </c>
    </row>
    <row r="12" s="1" customFormat="1" ht="24" customHeight="1" spans="1:4">
      <c r="A12" s="52" t="s">
        <v>237</v>
      </c>
      <c r="B12" s="53"/>
      <c r="C12" s="15" t="s">
        <v>63</v>
      </c>
      <c r="D12" s="162"/>
    </row>
    <row r="13" s="1" customFormat="1" ht="24" customHeight="1" spans="1:4">
      <c r="A13" s="15" t="s">
        <v>232</v>
      </c>
      <c r="B13" s="77"/>
      <c r="C13" s="15" t="s">
        <v>67</v>
      </c>
      <c r="D13" s="153">
        <v>55.76</v>
      </c>
    </row>
    <row r="14" s="1" customFormat="1" ht="24" customHeight="1" spans="1:4">
      <c r="A14" s="15" t="s">
        <v>234</v>
      </c>
      <c r="B14" s="77"/>
      <c r="C14" s="15" t="s">
        <v>71</v>
      </c>
      <c r="D14" s="153"/>
    </row>
    <row r="15" s="1" customFormat="1" ht="24" customHeight="1" spans="1:4">
      <c r="A15" s="15" t="s">
        <v>235</v>
      </c>
      <c r="B15" s="77"/>
      <c r="C15" s="15" t="s">
        <v>75</v>
      </c>
      <c r="D15" s="153">
        <v>31.16</v>
      </c>
    </row>
    <row r="16" s="1" customFormat="1" ht="24" customHeight="1" spans="1:4">
      <c r="A16" s="15" t="s">
        <v>236</v>
      </c>
      <c r="B16" s="77"/>
      <c r="C16" s="15" t="s">
        <v>79</v>
      </c>
      <c r="D16" s="153"/>
    </row>
    <row r="17" s="1" customFormat="1" ht="24" customHeight="1" spans="1:4">
      <c r="A17" s="15"/>
      <c r="B17" s="77"/>
      <c r="C17" s="15" t="s">
        <v>83</v>
      </c>
      <c r="D17" s="153">
        <v>20399.83</v>
      </c>
    </row>
    <row r="18" s="1" customFormat="1" ht="24" customHeight="1" spans="1:4">
      <c r="A18" s="15"/>
      <c r="B18" s="15"/>
      <c r="C18" s="15" t="s">
        <v>87</v>
      </c>
      <c r="D18" s="163"/>
    </row>
    <row r="19" s="1" customFormat="1" ht="24" customHeight="1" spans="1:4">
      <c r="A19" s="15"/>
      <c r="B19" s="15"/>
      <c r="C19" s="15" t="s">
        <v>91</v>
      </c>
      <c r="D19" s="163"/>
    </row>
    <row r="20" s="1" customFormat="1" ht="24" customHeight="1" spans="1:4">
      <c r="A20" s="15"/>
      <c r="B20" s="15"/>
      <c r="C20" s="15" t="s">
        <v>95</v>
      </c>
      <c r="D20" s="153">
        <v>1238.42</v>
      </c>
    </row>
    <row r="21" s="1" customFormat="1" ht="24" customHeight="1" spans="1:4">
      <c r="A21" s="15"/>
      <c r="B21" s="15"/>
      <c r="C21" s="15" t="s">
        <v>98</v>
      </c>
      <c r="D21" s="163"/>
    </row>
    <row r="22" s="1" customFormat="1" ht="24" customHeight="1" spans="1:4">
      <c r="A22" s="15"/>
      <c r="B22" s="15"/>
      <c r="C22" s="15" t="s">
        <v>101</v>
      </c>
      <c r="D22" s="163"/>
    </row>
    <row r="23" s="1" customFormat="1" ht="24" customHeight="1" spans="1:4">
      <c r="A23" s="15"/>
      <c r="B23" s="15"/>
      <c r="C23" s="15" t="s">
        <v>103</v>
      </c>
      <c r="D23" s="163"/>
    </row>
    <row r="24" s="1" customFormat="1" ht="24" customHeight="1" spans="1:4">
      <c r="A24" s="15"/>
      <c r="B24" s="15"/>
      <c r="C24" s="15" t="s">
        <v>105</v>
      </c>
      <c r="D24" s="163"/>
    </row>
    <row r="25" s="1" customFormat="1" ht="24" customHeight="1" spans="1:4">
      <c r="A25" s="15"/>
      <c r="B25" s="15"/>
      <c r="C25" s="15" t="s">
        <v>107</v>
      </c>
      <c r="D25" s="153">
        <v>62.58</v>
      </c>
    </row>
    <row r="26" s="1" customFormat="1" ht="24" customHeight="1" spans="1:4">
      <c r="A26" s="15"/>
      <c r="B26" s="15"/>
      <c r="C26" s="15" t="s">
        <v>109</v>
      </c>
      <c r="D26" s="163"/>
    </row>
    <row r="27" s="1" customFormat="1" ht="24" customHeight="1" spans="1:4">
      <c r="A27" s="15"/>
      <c r="B27" s="15"/>
      <c r="C27" s="15" t="s">
        <v>111</v>
      </c>
      <c r="D27" s="163"/>
    </row>
    <row r="28" s="1" customFormat="1" ht="24" customHeight="1" spans="1:4">
      <c r="A28" s="15"/>
      <c r="B28" s="15"/>
      <c r="C28" s="15" t="s">
        <v>113</v>
      </c>
      <c r="D28" s="163"/>
    </row>
    <row r="29" s="1" customFormat="1" ht="24" customHeight="1" spans="1:4">
      <c r="A29" s="15"/>
      <c r="B29" s="15"/>
      <c r="C29" s="15" t="s">
        <v>115</v>
      </c>
      <c r="D29" s="163"/>
    </row>
    <row r="30" s="1" customFormat="1" ht="24" customHeight="1" spans="1:4">
      <c r="A30" s="15"/>
      <c r="B30" s="15"/>
      <c r="C30" s="15" t="s">
        <v>117</v>
      </c>
      <c r="D30" s="63">
        <v>42876.43</v>
      </c>
    </row>
    <row r="31" s="1" customFormat="1" ht="24" customHeight="1" spans="1:4">
      <c r="A31" s="15"/>
      <c r="B31" s="15"/>
      <c r="C31" s="15" t="s">
        <v>119</v>
      </c>
      <c r="D31" s="163"/>
    </row>
    <row r="32" s="1" customFormat="1" ht="24" customHeight="1" spans="1:4">
      <c r="A32" s="15"/>
      <c r="B32" s="15"/>
      <c r="C32" s="15" t="s">
        <v>121</v>
      </c>
      <c r="D32" s="163"/>
    </row>
    <row r="33" s="1" customFormat="1" ht="24" customHeight="1" spans="1:4">
      <c r="A33" s="15"/>
      <c r="B33" s="15"/>
      <c r="C33" s="15" t="s">
        <v>122</v>
      </c>
      <c r="D33" s="163"/>
    </row>
    <row r="34" s="1" customFormat="1" ht="24" customHeight="1" spans="1:4">
      <c r="A34" s="15"/>
      <c r="B34" s="15"/>
      <c r="C34" s="15" t="s">
        <v>123</v>
      </c>
      <c r="D34" s="163"/>
    </row>
    <row r="35" s="1" customFormat="1" ht="24" customHeight="1" spans="1:4">
      <c r="A35" s="15"/>
      <c r="B35" s="15"/>
      <c r="C35" s="15" t="s">
        <v>124</v>
      </c>
      <c r="D35" s="163"/>
    </row>
    <row r="36" s="1" customFormat="1" ht="24" customHeight="1" spans="1:4">
      <c r="A36" s="15"/>
      <c r="B36" s="15"/>
      <c r="C36" s="15"/>
      <c r="D36" s="163"/>
    </row>
    <row r="37" s="1" customFormat="1" ht="24" customHeight="1" spans="1:4">
      <c r="A37" s="52"/>
      <c r="B37" s="52"/>
      <c r="C37" s="52" t="s">
        <v>238</v>
      </c>
      <c r="D37" s="164"/>
    </row>
    <row r="38" s="1" customFormat="1" ht="24" customHeight="1" spans="1:4">
      <c r="A38" s="52"/>
      <c r="B38" s="52"/>
      <c r="C38" s="52"/>
      <c r="D38" s="164"/>
    </row>
    <row r="39" s="1" customFormat="1" ht="24" customHeight="1" spans="1:4">
      <c r="A39" s="5" t="s">
        <v>239</v>
      </c>
      <c r="B39" s="53" t="e">
        <f>B5</f>
        <v>#REF!</v>
      </c>
      <c r="C39" s="5" t="s">
        <v>240</v>
      </c>
      <c r="D39" s="162">
        <f>D5-D37</f>
        <v>64741.48</v>
      </c>
    </row>
    <row r="40" spans="4:4">
      <c r="D40" s="165"/>
    </row>
    <row r="41" spans="4:4">
      <c r="D41" s="165"/>
    </row>
    <row r="42" spans="4:4">
      <c r="D42" s="165"/>
    </row>
    <row r="43" spans="4:4">
      <c r="D43" s="165"/>
    </row>
    <row r="44" spans="4:4">
      <c r="D44" s="165"/>
    </row>
  </sheetData>
  <mergeCells count="4">
    <mergeCell ref="A1:D1"/>
    <mergeCell ref="A2:C2"/>
    <mergeCell ref="A3:B3"/>
    <mergeCell ref="C3:D3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workbookViewId="0">
      <selection activeCell="I5" sqref="I5"/>
    </sheetView>
  </sheetViews>
  <sheetFormatPr defaultColWidth="10" defaultRowHeight="14.4"/>
  <cols>
    <col min="1" max="2" width="4.87962962962963" customWidth="1"/>
    <col min="3" max="3" width="5.96296296296296" customWidth="1"/>
    <col min="4" max="4" width="8.9537037037037" customWidth="1"/>
    <col min="5" max="5" width="40.5462962962963" customWidth="1"/>
    <col min="6" max="6" width="11.8796296296296" customWidth="1"/>
    <col min="7" max="7" width="11.537037037037" customWidth="1"/>
    <col min="8" max="8" width="12.4814814814815" customWidth="1"/>
    <col min="9" max="9" width="14.5" customWidth="1"/>
    <col min="10" max="10" width="12.3796296296296" customWidth="1"/>
    <col min="11" max="11" width="11.9537037037037" customWidth="1"/>
  </cols>
  <sheetData>
    <row r="1" ht="30" customHeight="1" spans="1:11">
      <c r="A1" s="3" t="s">
        <v>11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4.15" customHeight="1" spans="1:11">
      <c r="A2" s="152" t="s">
        <v>29</v>
      </c>
      <c r="B2" s="152"/>
      <c r="C2" s="152"/>
      <c r="D2" s="152"/>
      <c r="E2" s="152"/>
      <c r="F2" s="152"/>
      <c r="G2" s="152"/>
      <c r="H2" s="152"/>
      <c r="I2" s="152"/>
      <c r="J2" s="122" t="s">
        <v>30</v>
      </c>
      <c r="K2" s="122"/>
    </row>
    <row r="3" s="1" customFormat="1" ht="25" customHeight="1" spans="1:11">
      <c r="A3" s="5" t="s">
        <v>152</v>
      </c>
      <c r="B3" s="5"/>
      <c r="C3" s="5"/>
      <c r="D3" s="5" t="s">
        <v>153</v>
      </c>
      <c r="E3" s="5" t="s">
        <v>154</v>
      </c>
      <c r="F3" s="5" t="s">
        <v>133</v>
      </c>
      <c r="G3" s="5" t="s">
        <v>155</v>
      </c>
      <c r="H3" s="5"/>
      <c r="I3" s="5"/>
      <c r="J3" s="5"/>
      <c r="K3" s="5" t="s">
        <v>156</v>
      </c>
    </row>
    <row r="4" s="1" customFormat="1" ht="20.7" customHeight="1" spans="1:11">
      <c r="A4" s="5"/>
      <c r="B4" s="5"/>
      <c r="C4" s="5"/>
      <c r="D4" s="5"/>
      <c r="E4" s="5"/>
      <c r="F4" s="5"/>
      <c r="G4" s="5" t="s">
        <v>135</v>
      </c>
      <c r="H4" s="5" t="s">
        <v>241</v>
      </c>
      <c r="I4" s="5"/>
      <c r="J4" s="5" t="s">
        <v>242</v>
      </c>
      <c r="K4" s="5"/>
    </row>
    <row r="5" s="1" customFormat="1" ht="28.45" customHeight="1" spans="1:11">
      <c r="A5" s="5" t="s">
        <v>160</v>
      </c>
      <c r="B5" s="5" t="s">
        <v>161</v>
      </c>
      <c r="C5" s="5" t="s">
        <v>162</v>
      </c>
      <c r="D5" s="5"/>
      <c r="E5" s="5"/>
      <c r="F5" s="5"/>
      <c r="G5" s="5"/>
      <c r="H5" s="5" t="s">
        <v>222</v>
      </c>
      <c r="I5" s="5" t="s">
        <v>216</v>
      </c>
      <c r="J5" s="5"/>
      <c r="K5" s="5"/>
    </row>
    <row r="6" s="1" customFormat="1" ht="22.8" customHeight="1" spans="1:11">
      <c r="A6" s="15"/>
      <c r="B6" s="15"/>
      <c r="C6" s="15"/>
      <c r="D6" s="52"/>
      <c r="E6" s="52" t="s">
        <v>133</v>
      </c>
      <c r="F6" s="53" t="e">
        <f>F7+F12+F15+F20+F24+F27+F33</f>
        <v>#REF!</v>
      </c>
      <c r="G6" s="53" t="e">
        <f>G7+G12+G15+G20+G24+G27+G33</f>
        <v>#REF!</v>
      </c>
      <c r="H6" s="53">
        <f>H7+H12+H15+H20+H24+H27+H33</f>
        <v>493.73</v>
      </c>
      <c r="I6" s="53">
        <f>I7+I12+I15+I20+I24+I27+I33</f>
        <v>1.13</v>
      </c>
      <c r="J6" s="53">
        <f>J7+J12+J15+J20+J24+J27+J33</f>
        <v>267.63</v>
      </c>
      <c r="K6" s="53">
        <f>K7+K12+K15+K20+K24+K27+K33</f>
        <v>729.58</v>
      </c>
    </row>
    <row r="7" s="1" customFormat="1" ht="19" customHeight="1" spans="1:11">
      <c r="A7" s="58">
        <v>201</v>
      </c>
      <c r="B7" s="58"/>
      <c r="C7" s="58"/>
      <c r="D7" s="60">
        <v>201</v>
      </c>
      <c r="E7" s="100" t="s">
        <v>163</v>
      </c>
      <c r="F7" s="127">
        <v>38.01</v>
      </c>
      <c r="G7" s="127">
        <v>10.01</v>
      </c>
      <c r="H7" s="127">
        <v>8.88</v>
      </c>
      <c r="I7" s="127">
        <v>1.13</v>
      </c>
      <c r="J7" s="127"/>
      <c r="K7" s="127">
        <v>28</v>
      </c>
    </row>
    <row r="8" s="1" customFormat="1" ht="19" customHeight="1" spans="1:11">
      <c r="A8" s="62">
        <v>201</v>
      </c>
      <c r="B8" s="187" t="s">
        <v>164</v>
      </c>
      <c r="C8" s="62"/>
      <c r="D8" s="89">
        <v>20103</v>
      </c>
      <c r="E8" s="103" t="s">
        <v>165</v>
      </c>
      <c r="F8" s="153">
        <v>10.01</v>
      </c>
      <c r="G8" s="153">
        <f>H8+I8+K8</f>
        <v>10.01</v>
      </c>
      <c r="H8" s="77">
        <v>8.88</v>
      </c>
      <c r="I8" s="77">
        <v>1.13</v>
      </c>
      <c r="J8" s="77"/>
      <c r="K8" s="77"/>
    </row>
    <row r="9" s="1" customFormat="1" ht="19" customHeight="1" spans="1:11">
      <c r="A9" s="62">
        <v>201</v>
      </c>
      <c r="B9" s="187" t="s">
        <v>164</v>
      </c>
      <c r="C9" s="62">
        <v>99</v>
      </c>
      <c r="D9" s="89">
        <v>2010399</v>
      </c>
      <c r="E9" s="103" t="s">
        <v>166</v>
      </c>
      <c r="F9" s="153">
        <v>10.01</v>
      </c>
      <c r="G9" s="153">
        <f>H9+I9+K9</f>
        <v>10.01</v>
      </c>
      <c r="H9" s="77">
        <v>8.88</v>
      </c>
      <c r="I9" s="88">
        <v>1.13</v>
      </c>
      <c r="J9" s="77"/>
      <c r="K9" s="77"/>
    </row>
    <row r="10" s="1" customFormat="1" ht="19" customHeight="1" spans="1:11">
      <c r="A10" s="62">
        <v>201</v>
      </c>
      <c r="B10" s="85">
        <v>13</v>
      </c>
      <c r="C10" s="101"/>
      <c r="D10" s="89">
        <v>20113</v>
      </c>
      <c r="E10" s="103" t="s">
        <v>167</v>
      </c>
      <c r="F10" s="153">
        <v>28</v>
      </c>
      <c r="G10" s="153"/>
      <c r="H10" s="53"/>
      <c r="I10" s="53"/>
      <c r="J10" s="77"/>
      <c r="K10" s="77">
        <v>28</v>
      </c>
    </row>
    <row r="11" s="1" customFormat="1" ht="19" customHeight="1" spans="1:11">
      <c r="A11" s="62">
        <v>201</v>
      </c>
      <c r="B11" s="85">
        <v>13</v>
      </c>
      <c r="C11" s="188" t="s">
        <v>168</v>
      </c>
      <c r="D11" s="49">
        <v>2011308</v>
      </c>
      <c r="E11" s="154" t="s">
        <v>169</v>
      </c>
      <c r="F11" s="153">
        <v>28</v>
      </c>
      <c r="G11" s="153"/>
      <c r="H11" s="53"/>
      <c r="I11" s="53"/>
      <c r="J11" s="77"/>
      <c r="K11" s="77">
        <v>28</v>
      </c>
    </row>
    <row r="12" s="1" customFormat="1" ht="19" customHeight="1" spans="1:11">
      <c r="A12" s="58">
        <v>206</v>
      </c>
      <c r="B12" s="81"/>
      <c r="C12" s="82"/>
      <c r="D12" s="60">
        <v>206</v>
      </c>
      <c r="E12" s="155" t="s">
        <v>170</v>
      </c>
      <c r="F12" s="127">
        <v>39.29</v>
      </c>
      <c r="G12" s="127"/>
      <c r="H12" s="127"/>
      <c r="I12" s="161"/>
      <c r="J12" s="127"/>
      <c r="K12" s="127">
        <v>39.29</v>
      </c>
    </row>
    <row r="13" s="1" customFormat="1" ht="19" customHeight="1" spans="1:11">
      <c r="A13" s="62">
        <v>206</v>
      </c>
      <c r="B13" s="189" t="s">
        <v>171</v>
      </c>
      <c r="C13" s="86"/>
      <c r="D13" s="49">
        <v>20605</v>
      </c>
      <c r="E13" s="154" t="s">
        <v>172</v>
      </c>
      <c r="F13" s="153">
        <v>39.29</v>
      </c>
      <c r="G13" s="153"/>
      <c r="H13" s="77"/>
      <c r="I13" s="53"/>
      <c r="J13" s="77"/>
      <c r="K13" s="77">
        <v>39.29</v>
      </c>
    </row>
    <row r="14" s="1" customFormat="1" ht="19" customHeight="1" spans="1:11">
      <c r="A14" s="62">
        <v>206</v>
      </c>
      <c r="B14" s="189" t="s">
        <v>171</v>
      </c>
      <c r="C14" s="86">
        <v>99</v>
      </c>
      <c r="D14" s="49">
        <v>2060599</v>
      </c>
      <c r="E14" s="154" t="s">
        <v>173</v>
      </c>
      <c r="F14" s="153">
        <v>39.29</v>
      </c>
      <c r="G14" s="153"/>
      <c r="H14" s="77"/>
      <c r="I14" s="53"/>
      <c r="J14" s="77"/>
      <c r="K14" s="77">
        <v>39.29</v>
      </c>
    </row>
    <row r="15" s="1" customFormat="1" ht="19" customHeight="1" spans="1:11">
      <c r="A15" s="58">
        <v>208</v>
      </c>
      <c r="B15" s="58"/>
      <c r="C15" s="58"/>
      <c r="D15" s="60">
        <v>208</v>
      </c>
      <c r="E15" s="100" t="s">
        <v>174</v>
      </c>
      <c r="F15" s="127">
        <v>55.76</v>
      </c>
      <c r="G15" s="127">
        <f t="shared" ref="G15:G23" si="0">H15+I15+K15</f>
        <v>55.76</v>
      </c>
      <c r="H15" s="127">
        <v>55.76</v>
      </c>
      <c r="I15" s="127"/>
      <c r="J15" s="127"/>
      <c r="K15" s="127"/>
    </row>
    <row r="16" s="1" customFormat="1" ht="19" customHeight="1" spans="1:11">
      <c r="A16" s="62">
        <v>208</v>
      </c>
      <c r="B16" s="187" t="s">
        <v>171</v>
      </c>
      <c r="C16" s="62"/>
      <c r="D16" s="89">
        <v>20805</v>
      </c>
      <c r="E16" s="103" t="s">
        <v>175</v>
      </c>
      <c r="F16" s="153">
        <v>52.48</v>
      </c>
      <c r="G16" s="153">
        <f t="shared" si="0"/>
        <v>52.48</v>
      </c>
      <c r="H16" s="77">
        <v>52.48</v>
      </c>
      <c r="I16" s="77"/>
      <c r="J16" s="77"/>
      <c r="K16" s="77"/>
    </row>
    <row r="17" s="1" customFormat="1" ht="19" customHeight="1" spans="1:11">
      <c r="A17" s="62">
        <v>208</v>
      </c>
      <c r="B17" s="187" t="s">
        <v>171</v>
      </c>
      <c r="C17" s="187" t="s">
        <v>171</v>
      </c>
      <c r="D17" s="89">
        <v>2080505</v>
      </c>
      <c r="E17" s="103" t="s">
        <v>176</v>
      </c>
      <c r="F17" s="153">
        <v>52.48</v>
      </c>
      <c r="G17" s="153">
        <f t="shared" si="0"/>
        <v>52.48</v>
      </c>
      <c r="H17" s="77">
        <v>52.48</v>
      </c>
      <c r="I17" s="77"/>
      <c r="J17" s="77"/>
      <c r="K17" s="77"/>
    </row>
    <row r="18" s="1" customFormat="1" ht="19" customHeight="1" spans="1:11">
      <c r="A18" s="62">
        <v>208</v>
      </c>
      <c r="B18" s="62">
        <v>99</v>
      </c>
      <c r="C18" s="62"/>
      <c r="D18" s="89">
        <v>20899</v>
      </c>
      <c r="E18" s="103" t="s">
        <v>177</v>
      </c>
      <c r="F18" s="153">
        <v>3.28</v>
      </c>
      <c r="G18" s="153">
        <f t="shared" si="0"/>
        <v>3.28</v>
      </c>
      <c r="H18" s="77">
        <v>3.28</v>
      </c>
      <c r="I18" s="77"/>
      <c r="J18" s="77"/>
      <c r="K18" s="77"/>
    </row>
    <row r="19" s="1" customFormat="1" ht="19" customHeight="1" spans="1:11">
      <c r="A19" s="62">
        <v>208</v>
      </c>
      <c r="B19" s="62">
        <v>99</v>
      </c>
      <c r="C19" s="62">
        <v>99</v>
      </c>
      <c r="D19" s="89">
        <v>2089999</v>
      </c>
      <c r="E19" s="103" t="s">
        <v>178</v>
      </c>
      <c r="F19" s="153">
        <v>3.28</v>
      </c>
      <c r="G19" s="153">
        <f t="shared" si="0"/>
        <v>3.28</v>
      </c>
      <c r="H19" s="77">
        <v>3.28</v>
      </c>
      <c r="I19" s="77"/>
      <c r="J19" s="77"/>
      <c r="K19" s="77"/>
    </row>
    <row r="20" s="1" customFormat="1" ht="18" customHeight="1" spans="1:11">
      <c r="A20" s="58">
        <v>210</v>
      </c>
      <c r="B20" s="58"/>
      <c r="C20" s="58"/>
      <c r="D20" s="60">
        <v>210</v>
      </c>
      <c r="E20" s="100" t="s">
        <v>179</v>
      </c>
      <c r="F20" s="127">
        <v>31.16</v>
      </c>
      <c r="G20" s="127">
        <f t="shared" si="0"/>
        <v>31.16</v>
      </c>
      <c r="H20" s="127">
        <v>31.16</v>
      </c>
      <c r="I20" s="127"/>
      <c r="J20" s="127"/>
      <c r="K20" s="127"/>
    </row>
    <row r="21" s="1" customFormat="1" ht="18" customHeight="1" spans="1:11">
      <c r="A21" s="62">
        <v>210</v>
      </c>
      <c r="B21" s="62">
        <v>11</v>
      </c>
      <c r="C21" s="62"/>
      <c r="D21" s="89">
        <v>21011</v>
      </c>
      <c r="E21" s="103" t="s">
        <v>180</v>
      </c>
      <c r="F21" s="153">
        <v>31.16</v>
      </c>
      <c r="G21" s="153">
        <f t="shared" si="0"/>
        <v>31.16</v>
      </c>
      <c r="H21" s="77">
        <v>31.16</v>
      </c>
      <c r="I21" s="77"/>
      <c r="J21" s="77"/>
      <c r="K21" s="77"/>
    </row>
    <row r="22" s="1" customFormat="1" ht="18" customHeight="1" spans="1:11">
      <c r="A22" s="62">
        <v>210</v>
      </c>
      <c r="B22" s="62">
        <v>11</v>
      </c>
      <c r="C22" s="187" t="s">
        <v>181</v>
      </c>
      <c r="D22" s="89">
        <v>2101102</v>
      </c>
      <c r="E22" s="103" t="s">
        <v>182</v>
      </c>
      <c r="F22" s="153">
        <v>27.88</v>
      </c>
      <c r="G22" s="153">
        <f t="shared" si="0"/>
        <v>27.88</v>
      </c>
      <c r="H22" s="77">
        <v>27.88</v>
      </c>
      <c r="I22" s="77"/>
      <c r="J22" s="77"/>
      <c r="K22" s="77"/>
    </row>
    <row r="23" s="1" customFormat="1" ht="18" customHeight="1" spans="1:11">
      <c r="A23" s="62">
        <v>210</v>
      </c>
      <c r="B23" s="62">
        <v>11</v>
      </c>
      <c r="C23" s="187" t="s">
        <v>164</v>
      </c>
      <c r="D23" s="89">
        <v>2101103</v>
      </c>
      <c r="E23" s="103" t="s">
        <v>183</v>
      </c>
      <c r="F23" s="153">
        <v>3.28</v>
      </c>
      <c r="G23" s="153">
        <f t="shared" si="0"/>
        <v>3.28</v>
      </c>
      <c r="H23" s="77">
        <v>3.28</v>
      </c>
      <c r="I23" s="77"/>
      <c r="J23" s="77"/>
      <c r="K23" s="77"/>
    </row>
    <row r="24" s="55" customFormat="1" ht="20" customHeight="1" spans="1:11">
      <c r="A24" s="58">
        <v>212</v>
      </c>
      <c r="B24" s="81"/>
      <c r="C24" s="82"/>
      <c r="D24" s="60">
        <v>212</v>
      </c>
      <c r="E24" s="156" t="s">
        <v>184</v>
      </c>
      <c r="F24" s="127">
        <v>26.85</v>
      </c>
      <c r="G24" s="127"/>
      <c r="H24" s="94"/>
      <c r="I24" s="84"/>
      <c r="J24" s="94"/>
      <c r="K24" s="94">
        <v>26.85</v>
      </c>
    </row>
    <row r="25" s="55" customFormat="1" ht="20" customHeight="1" spans="1:11">
      <c r="A25" s="62">
        <v>212</v>
      </c>
      <c r="B25" s="189" t="s">
        <v>168</v>
      </c>
      <c r="C25" s="86"/>
      <c r="D25" s="49">
        <v>21208</v>
      </c>
      <c r="E25" s="157" t="s">
        <v>185</v>
      </c>
      <c r="F25" s="153">
        <v>26.85</v>
      </c>
      <c r="G25" s="153"/>
      <c r="H25" s="88"/>
      <c r="I25" s="80"/>
      <c r="J25" s="88"/>
      <c r="K25" s="88">
        <v>26.85</v>
      </c>
    </row>
    <row r="26" s="1" customFormat="1" ht="20" customHeight="1" spans="1:11">
      <c r="A26" s="62">
        <v>212</v>
      </c>
      <c r="B26" s="189" t="s">
        <v>168</v>
      </c>
      <c r="C26" s="188" t="s">
        <v>187</v>
      </c>
      <c r="D26" s="49">
        <v>2120899</v>
      </c>
      <c r="E26" s="89" t="s">
        <v>188</v>
      </c>
      <c r="F26" s="153">
        <v>26.85</v>
      </c>
      <c r="G26" s="153"/>
      <c r="H26" s="80"/>
      <c r="I26" s="80"/>
      <c r="J26" s="88"/>
      <c r="K26" s="88">
        <v>26.85</v>
      </c>
    </row>
    <row r="27" s="1" customFormat="1" ht="20" customHeight="1" spans="1:11">
      <c r="A27" s="58">
        <v>215</v>
      </c>
      <c r="B27" s="58"/>
      <c r="C27" s="58"/>
      <c r="D27" s="60">
        <v>215</v>
      </c>
      <c r="E27" s="158" t="s">
        <v>192</v>
      </c>
      <c r="F27" s="127" t="e">
        <f>F28+F30</f>
        <v>#REF!</v>
      </c>
      <c r="G27" s="127" t="e">
        <f>G28+G30</f>
        <v>#REF!</v>
      </c>
      <c r="H27" s="127">
        <f>H28+H30</f>
        <v>335.35</v>
      </c>
      <c r="I27" s="127"/>
      <c r="J27" s="127">
        <f>J28+J30</f>
        <v>267.63</v>
      </c>
      <c r="K27" s="127">
        <f>K28+K30</f>
        <v>635.44</v>
      </c>
    </row>
    <row r="28" s="1" customFormat="1" ht="20" customHeight="1" spans="1:11">
      <c r="A28" s="62">
        <v>215</v>
      </c>
      <c r="B28" s="189" t="s">
        <v>171</v>
      </c>
      <c r="C28" s="86"/>
      <c r="D28" s="49">
        <v>21505</v>
      </c>
      <c r="E28" s="67" t="s">
        <v>193</v>
      </c>
      <c r="F28" s="153">
        <f>G28+K28</f>
        <v>68.03</v>
      </c>
      <c r="G28" s="153"/>
      <c r="H28" s="80"/>
      <c r="I28" s="80"/>
      <c r="J28" s="88"/>
      <c r="K28" s="88">
        <v>68.03</v>
      </c>
    </row>
    <row r="29" s="1" customFormat="1" ht="20" customHeight="1" spans="1:11">
      <c r="A29" s="62">
        <v>215</v>
      </c>
      <c r="B29" s="189" t="s">
        <v>171</v>
      </c>
      <c r="C29" s="188" t="s">
        <v>190</v>
      </c>
      <c r="D29" s="49">
        <v>2150501</v>
      </c>
      <c r="E29" s="89" t="s">
        <v>194</v>
      </c>
      <c r="F29" s="153">
        <f>G29+K29</f>
        <v>68.03</v>
      </c>
      <c r="G29" s="153"/>
      <c r="H29" s="80"/>
      <c r="I29" s="80"/>
      <c r="J29" s="88"/>
      <c r="K29" s="88">
        <v>68.03</v>
      </c>
    </row>
    <row r="30" s="1" customFormat="1" ht="20" customHeight="1" spans="1:11">
      <c r="A30" s="62">
        <v>215</v>
      </c>
      <c r="B30" s="187" t="s">
        <v>168</v>
      </c>
      <c r="C30" s="62"/>
      <c r="D30" s="89">
        <v>21508</v>
      </c>
      <c r="E30" s="159" t="s">
        <v>195</v>
      </c>
      <c r="F30" s="153" t="e">
        <f>G30+K30</f>
        <v>#REF!</v>
      </c>
      <c r="G30" s="153" t="e">
        <f>H30+#REF!+I30+J30</f>
        <v>#REF!</v>
      </c>
      <c r="H30" s="88">
        <v>335.35</v>
      </c>
      <c r="I30" s="88"/>
      <c r="J30" s="88">
        <f>J31+J32</f>
        <v>267.63</v>
      </c>
      <c r="K30" s="88">
        <f>K31+K32</f>
        <v>567.41</v>
      </c>
    </row>
    <row r="31" s="1" customFormat="1" ht="20" customHeight="1" spans="1:11">
      <c r="A31" s="62">
        <v>215</v>
      </c>
      <c r="B31" s="187" t="s">
        <v>168</v>
      </c>
      <c r="C31" s="187" t="s">
        <v>190</v>
      </c>
      <c r="D31" s="89">
        <v>2150801</v>
      </c>
      <c r="E31" s="159" t="s">
        <v>196</v>
      </c>
      <c r="F31" s="153" t="e">
        <f>G31+K31</f>
        <v>#REF!</v>
      </c>
      <c r="G31" s="153" t="e">
        <f>H31+#REF!+I31+J31</f>
        <v>#REF!</v>
      </c>
      <c r="H31" s="88">
        <v>335.35</v>
      </c>
      <c r="I31" s="88"/>
      <c r="J31" s="88">
        <v>267.63</v>
      </c>
      <c r="K31" s="88">
        <v>94.36</v>
      </c>
    </row>
    <row r="32" s="1" customFormat="1" ht="20" customHeight="1" spans="1:11">
      <c r="A32" s="62">
        <v>215</v>
      </c>
      <c r="B32" s="189" t="s">
        <v>168</v>
      </c>
      <c r="C32" s="86">
        <v>99</v>
      </c>
      <c r="D32" s="49">
        <v>2150899</v>
      </c>
      <c r="E32" s="89" t="s">
        <v>197</v>
      </c>
      <c r="F32" s="153">
        <f>G32+K32</f>
        <v>473.05</v>
      </c>
      <c r="G32" s="153"/>
      <c r="H32" s="88"/>
      <c r="I32" s="80"/>
      <c r="J32" s="88"/>
      <c r="K32" s="88">
        <v>473.05</v>
      </c>
    </row>
    <row r="33" s="1" customFormat="1" ht="20" customHeight="1" spans="1:11">
      <c r="A33" s="58">
        <v>221</v>
      </c>
      <c r="B33" s="58"/>
      <c r="C33" s="58"/>
      <c r="D33" s="60">
        <v>221</v>
      </c>
      <c r="E33" s="160" t="s">
        <v>198</v>
      </c>
      <c r="F33" s="127">
        <v>62.58</v>
      </c>
      <c r="G33" s="127" t="e">
        <f>H33+#REF!+I33+J33+K33</f>
        <v>#REF!</v>
      </c>
      <c r="H33" s="94">
        <v>62.58</v>
      </c>
      <c r="I33" s="94"/>
      <c r="J33" s="94"/>
      <c r="K33" s="94"/>
    </row>
    <row r="34" s="1" customFormat="1" ht="20" customHeight="1" spans="1:11">
      <c r="A34" s="62">
        <v>221</v>
      </c>
      <c r="B34" s="187" t="s">
        <v>181</v>
      </c>
      <c r="C34" s="62"/>
      <c r="D34" s="89">
        <v>22102</v>
      </c>
      <c r="E34" s="159" t="s">
        <v>199</v>
      </c>
      <c r="F34" s="153">
        <v>62.58</v>
      </c>
      <c r="G34" s="153" t="e">
        <f>H34+#REF!+I34+J34+K34</f>
        <v>#REF!</v>
      </c>
      <c r="H34" s="88">
        <v>62.58</v>
      </c>
      <c r="I34" s="88"/>
      <c r="J34" s="88"/>
      <c r="K34" s="88"/>
    </row>
    <row r="35" s="1" customFormat="1" ht="20" customHeight="1" spans="1:11">
      <c r="A35" s="62">
        <v>221</v>
      </c>
      <c r="B35" s="187" t="s">
        <v>181</v>
      </c>
      <c r="C35" s="187" t="s">
        <v>190</v>
      </c>
      <c r="D35" s="89">
        <v>2210201</v>
      </c>
      <c r="E35" s="159" t="s">
        <v>200</v>
      </c>
      <c r="F35" s="153">
        <v>62.58</v>
      </c>
      <c r="G35" s="153" t="e">
        <f>H35+#REF!+I35+J35+K35</f>
        <v>#REF!</v>
      </c>
      <c r="H35" s="88">
        <v>62.58</v>
      </c>
      <c r="I35" s="88"/>
      <c r="J35" s="88"/>
      <c r="K35" s="88"/>
    </row>
  </sheetData>
  <sortState ref="A7:L39">
    <sortCondition ref="A7:A39"/>
  </sortState>
  <mergeCells count="12">
    <mergeCell ref="A1:K1"/>
    <mergeCell ref="A2:I2"/>
    <mergeCell ref="J2:K2"/>
    <mergeCell ref="G3:J3"/>
    <mergeCell ref="H4:I4"/>
    <mergeCell ref="D3:D5"/>
    <mergeCell ref="E3:E5"/>
    <mergeCell ref="F3:F5"/>
    <mergeCell ref="G4:G5"/>
    <mergeCell ref="J4:J5"/>
    <mergeCell ref="K3:K5"/>
    <mergeCell ref="A3:C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K17" sqref="K17"/>
    </sheetView>
  </sheetViews>
  <sheetFormatPr defaultColWidth="10" defaultRowHeight="13.5" customHeight="1" outlineLevelCol="4"/>
  <cols>
    <col min="1" max="1" width="15.8796296296296" style="129" customWidth="1"/>
    <col min="2" max="2" width="30" style="129" customWidth="1"/>
    <col min="3" max="5" width="12" style="129" customWidth="1"/>
    <col min="6" max="16374" width="10" style="129"/>
  </cols>
  <sheetData>
    <row r="1" s="129" customFormat="1" ht="18.95" customHeight="1" spans="1:5">
      <c r="A1" s="131"/>
      <c r="B1" s="131"/>
      <c r="C1" s="131"/>
      <c r="D1" s="131"/>
      <c r="E1" s="132" t="s">
        <v>243</v>
      </c>
    </row>
    <row r="2" s="129" customFormat="1" ht="40.5" customHeight="1" spans="1:5">
      <c r="A2" s="133" t="s">
        <v>12</v>
      </c>
      <c r="B2" s="133"/>
      <c r="C2" s="133"/>
      <c r="D2" s="133"/>
      <c r="E2" s="133"/>
    </row>
    <row r="3" s="130" customFormat="1" ht="20.7" customHeight="1" spans="1:5">
      <c r="A3" s="134" t="s">
        <v>244</v>
      </c>
      <c r="B3" s="134"/>
      <c r="C3" s="134"/>
      <c r="D3" s="134"/>
      <c r="E3" s="135" t="s">
        <v>245</v>
      </c>
    </row>
    <row r="4" s="130" customFormat="1" ht="38.8" customHeight="1" spans="1:5">
      <c r="A4" s="136" t="s">
        <v>246</v>
      </c>
      <c r="B4" s="136"/>
      <c r="C4" s="136" t="s">
        <v>247</v>
      </c>
      <c r="D4" s="136"/>
      <c r="E4" s="136"/>
    </row>
    <row r="5" s="130" customFormat="1" ht="22.8" customHeight="1" spans="1:5">
      <c r="A5" s="136" t="s">
        <v>248</v>
      </c>
      <c r="B5" s="136" t="s">
        <v>154</v>
      </c>
      <c r="C5" s="137" t="s">
        <v>133</v>
      </c>
      <c r="D5" s="137" t="s">
        <v>241</v>
      </c>
      <c r="E5" s="137" t="s">
        <v>242</v>
      </c>
    </row>
    <row r="6" s="130" customFormat="1" ht="19" customHeight="1" spans="1:5">
      <c r="A6" s="138" t="s">
        <v>249</v>
      </c>
      <c r="B6" s="139" t="s">
        <v>222</v>
      </c>
      <c r="C6" s="140">
        <f>D6</f>
        <v>493.73</v>
      </c>
      <c r="D6" s="140">
        <v>493.73</v>
      </c>
      <c r="E6" s="140"/>
    </row>
    <row r="7" s="130" customFormat="1" ht="19" customHeight="1" spans="1:5">
      <c r="A7" s="141" t="s">
        <v>250</v>
      </c>
      <c r="B7" s="142" t="s">
        <v>251</v>
      </c>
      <c r="C7" s="143">
        <f t="shared" ref="C7:C15" si="0">D7</f>
        <v>178.26</v>
      </c>
      <c r="D7" s="143">
        <v>178.26</v>
      </c>
      <c r="E7" s="143"/>
    </row>
    <row r="8" s="130" customFormat="1" ht="19" customHeight="1" spans="1:5">
      <c r="A8" s="141" t="s">
        <v>252</v>
      </c>
      <c r="B8" s="142" t="s">
        <v>253</v>
      </c>
      <c r="C8" s="143">
        <f t="shared" si="0"/>
        <v>62.9</v>
      </c>
      <c r="D8" s="143">
        <v>62.9</v>
      </c>
      <c r="E8" s="144"/>
    </row>
    <row r="9" s="130" customFormat="1" ht="19" customHeight="1" spans="1:5">
      <c r="A9" s="141" t="s">
        <v>254</v>
      </c>
      <c r="B9" s="142" t="s">
        <v>255</v>
      </c>
      <c r="C9" s="143">
        <f t="shared" si="0"/>
        <v>75.25</v>
      </c>
      <c r="D9" s="143">
        <v>75.25</v>
      </c>
      <c r="E9" s="143"/>
    </row>
    <row r="10" s="130" customFormat="1" ht="19" customHeight="1" spans="1:5">
      <c r="A10" s="141" t="s">
        <v>256</v>
      </c>
      <c r="B10" s="142" t="s">
        <v>257</v>
      </c>
      <c r="C10" s="143">
        <f t="shared" si="0"/>
        <v>52.48</v>
      </c>
      <c r="D10" s="145">
        <v>52.48</v>
      </c>
      <c r="E10" s="143"/>
    </row>
    <row r="11" s="130" customFormat="1" ht="19" customHeight="1" spans="1:5">
      <c r="A11" s="141" t="s">
        <v>258</v>
      </c>
      <c r="B11" s="142" t="s">
        <v>259</v>
      </c>
      <c r="C11" s="143">
        <f t="shared" si="0"/>
        <v>27.88</v>
      </c>
      <c r="D11" s="145">
        <v>27.88</v>
      </c>
      <c r="E11" s="143"/>
    </row>
    <row r="12" s="130" customFormat="1" ht="19" customHeight="1" spans="1:5">
      <c r="A12" s="141" t="s">
        <v>260</v>
      </c>
      <c r="B12" s="142" t="s">
        <v>261</v>
      </c>
      <c r="C12" s="143">
        <f t="shared" si="0"/>
        <v>3.28</v>
      </c>
      <c r="D12" s="145">
        <v>3.28</v>
      </c>
      <c r="E12" s="143"/>
    </row>
    <row r="13" s="130" customFormat="1" ht="19" customHeight="1" spans="1:5">
      <c r="A13" s="141" t="s">
        <v>262</v>
      </c>
      <c r="B13" s="142" t="s">
        <v>263</v>
      </c>
      <c r="C13" s="143">
        <f t="shared" si="0"/>
        <v>3.28</v>
      </c>
      <c r="D13" s="144">
        <v>3.28</v>
      </c>
      <c r="E13" s="143"/>
    </row>
    <row r="14" s="130" customFormat="1" ht="19" customHeight="1" spans="1:5">
      <c r="A14" s="141" t="s">
        <v>264</v>
      </c>
      <c r="B14" s="142" t="s">
        <v>200</v>
      </c>
      <c r="C14" s="143">
        <f t="shared" si="0"/>
        <v>62.58</v>
      </c>
      <c r="D14" s="144">
        <v>62.58</v>
      </c>
      <c r="E14" s="143"/>
    </row>
    <row r="15" s="130" customFormat="1" ht="19" customHeight="1" spans="1:5">
      <c r="A15" s="190" t="s">
        <v>265</v>
      </c>
      <c r="B15" s="142" t="s">
        <v>266</v>
      </c>
      <c r="C15" s="143">
        <f t="shared" si="0"/>
        <v>27.82</v>
      </c>
      <c r="D15" s="146">
        <v>27.82</v>
      </c>
      <c r="E15" s="147"/>
    </row>
    <row r="16" s="130" customFormat="1" ht="19" customHeight="1" spans="1:5">
      <c r="A16" s="138" t="s">
        <v>267</v>
      </c>
      <c r="B16" s="138" t="s">
        <v>268</v>
      </c>
      <c r="C16" s="140">
        <f>E16</f>
        <v>267.63</v>
      </c>
      <c r="D16" s="148"/>
      <c r="E16" s="148">
        <f>SUM(E17:E30)</f>
        <v>267.63</v>
      </c>
    </row>
    <row r="17" s="130" customFormat="1" ht="19" customHeight="1" spans="1:5">
      <c r="A17" s="190" t="s">
        <v>269</v>
      </c>
      <c r="B17" s="142" t="s">
        <v>270</v>
      </c>
      <c r="C17" s="140">
        <f t="shared" ref="C17:C31" si="1">E17</f>
        <v>22.35</v>
      </c>
      <c r="D17" s="144"/>
      <c r="E17" s="144">
        <v>22.35</v>
      </c>
    </row>
    <row r="18" s="130" customFormat="1" ht="19" customHeight="1" spans="1:5">
      <c r="A18" s="190" t="s">
        <v>271</v>
      </c>
      <c r="B18" s="142" t="s">
        <v>272</v>
      </c>
      <c r="C18" s="140">
        <f t="shared" si="1"/>
        <v>8.26</v>
      </c>
      <c r="D18" s="144"/>
      <c r="E18" s="144">
        <v>8.26</v>
      </c>
    </row>
    <row r="19" s="130" customFormat="1" ht="19" customHeight="1" spans="1:5">
      <c r="A19" s="190" t="s">
        <v>273</v>
      </c>
      <c r="B19" s="142" t="s">
        <v>274</v>
      </c>
      <c r="C19" s="140">
        <f t="shared" si="1"/>
        <v>34.11</v>
      </c>
      <c r="D19" s="144"/>
      <c r="E19" s="144">
        <v>34.11</v>
      </c>
    </row>
    <row r="20" s="130" customFormat="1" ht="19" customHeight="1" spans="1:5">
      <c r="A20" s="141"/>
      <c r="B20" s="142" t="s">
        <v>275</v>
      </c>
      <c r="C20" s="140">
        <f t="shared" si="1"/>
        <v>2</v>
      </c>
      <c r="D20" s="144"/>
      <c r="E20" s="144">
        <v>2</v>
      </c>
    </row>
    <row r="21" s="130" customFormat="1" ht="19" customHeight="1" spans="1:5">
      <c r="A21" s="141"/>
      <c r="B21" s="142" t="s">
        <v>276</v>
      </c>
      <c r="C21" s="140">
        <f t="shared" si="1"/>
        <v>22.38</v>
      </c>
      <c r="D21" s="144"/>
      <c r="E21" s="144">
        <v>22.38</v>
      </c>
    </row>
    <row r="22" s="130" customFormat="1" ht="19" customHeight="1" spans="1:5">
      <c r="A22" s="190" t="s">
        <v>277</v>
      </c>
      <c r="B22" s="142" t="s">
        <v>278</v>
      </c>
      <c r="C22" s="140">
        <f t="shared" si="1"/>
        <v>1.85</v>
      </c>
      <c r="D22" s="144"/>
      <c r="E22" s="144">
        <v>1.85</v>
      </c>
    </row>
    <row r="23" s="130" customFormat="1" ht="19" customHeight="1" spans="1:5">
      <c r="A23" s="190" t="s">
        <v>279</v>
      </c>
      <c r="B23" s="142" t="s">
        <v>280</v>
      </c>
      <c r="C23" s="140">
        <f t="shared" si="1"/>
        <v>2.63</v>
      </c>
      <c r="D23" s="144"/>
      <c r="E23" s="144">
        <v>2.63</v>
      </c>
    </row>
    <row r="24" s="130" customFormat="1" ht="19" customHeight="1" spans="1:5">
      <c r="A24" s="141"/>
      <c r="B24" s="142" t="s">
        <v>281</v>
      </c>
      <c r="C24" s="140">
        <f t="shared" si="1"/>
        <v>18.62</v>
      </c>
      <c r="D24" s="144"/>
      <c r="E24" s="144">
        <v>18.62</v>
      </c>
    </row>
    <row r="25" s="130" customFormat="1" ht="19" customHeight="1" spans="1:5">
      <c r="A25" s="190" t="s">
        <v>282</v>
      </c>
      <c r="B25" s="149" t="s">
        <v>283</v>
      </c>
      <c r="C25" s="140">
        <f t="shared" si="1"/>
        <v>3.76</v>
      </c>
      <c r="D25" s="144"/>
      <c r="E25" s="144">
        <v>3.76</v>
      </c>
    </row>
    <row r="26" s="130" customFormat="1" ht="19" customHeight="1" spans="1:5">
      <c r="A26" s="190" t="s">
        <v>284</v>
      </c>
      <c r="B26" s="142" t="s">
        <v>285</v>
      </c>
      <c r="C26" s="140">
        <f t="shared" si="1"/>
        <v>1.84</v>
      </c>
      <c r="D26" s="144"/>
      <c r="E26" s="144">
        <v>1.84</v>
      </c>
    </row>
    <row r="27" s="130" customFormat="1" ht="19" customHeight="1" spans="1:5">
      <c r="A27" s="190" t="s">
        <v>286</v>
      </c>
      <c r="B27" s="142" t="s">
        <v>287</v>
      </c>
      <c r="C27" s="140">
        <f t="shared" si="1"/>
        <v>2.43</v>
      </c>
      <c r="D27" s="144"/>
      <c r="E27" s="144">
        <v>2.43</v>
      </c>
    </row>
    <row r="28" s="130" customFormat="1" ht="19" customHeight="1" spans="1:5">
      <c r="A28" s="190" t="s">
        <v>288</v>
      </c>
      <c r="B28" s="142" t="s">
        <v>289</v>
      </c>
      <c r="C28" s="140">
        <f t="shared" si="1"/>
        <v>22.83</v>
      </c>
      <c r="D28" s="144"/>
      <c r="E28" s="144">
        <v>22.83</v>
      </c>
    </row>
    <row r="29" s="130" customFormat="1" ht="19" customHeight="1" spans="1:5">
      <c r="A29" s="190" t="s">
        <v>290</v>
      </c>
      <c r="B29" s="142" t="s">
        <v>291</v>
      </c>
      <c r="C29" s="140">
        <f t="shared" si="1"/>
        <v>5.86</v>
      </c>
      <c r="D29" s="144"/>
      <c r="E29" s="144">
        <v>5.86</v>
      </c>
    </row>
    <row r="30" s="130" customFormat="1" ht="19" customHeight="1" spans="1:5">
      <c r="A30" s="190" t="s">
        <v>292</v>
      </c>
      <c r="B30" s="142" t="s">
        <v>293</v>
      </c>
      <c r="C30" s="140">
        <f t="shared" si="1"/>
        <v>118.71</v>
      </c>
      <c r="D30" s="144"/>
      <c r="E30" s="144">
        <v>118.71</v>
      </c>
    </row>
    <row r="31" s="130" customFormat="1" ht="19" customHeight="1" spans="1:5">
      <c r="A31" s="136" t="s">
        <v>133</v>
      </c>
      <c r="B31" s="136"/>
      <c r="C31" s="140">
        <f>C6+C16</f>
        <v>761.36</v>
      </c>
      <c r="D31" s="150">
        <f>D6+D16</f>
        <v>493.73</v>
      </c>
      <c r="E31" s="150">
        <f>E16</f>
        <v>267.63</v>
      </c>
    </row>
    <row r="32" s="130" customFormat="1" ht="16.35" customHeight="1" spans="1:5">
      <c r="A32" s="151"/>
      <c r="B32" s="151"/>
      <c r="C32" s="151"/>
      <c r="D32" s="151"/>
      <c r="E32" s="151"/>
    </row>
  </sheetData>
  <mergeCells count="6">
    <mergeCell ref="A2:E2"/>
    <mergeCell ref="A3:D3"/>
    <mergeCell ref="A4:B4"/>
    <mergeCell ref="C4:E4"/>
    <mergeCell ref="A31:B31"/>
    <mergeCell ref="A32:B3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G25" sqref="G25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38.6296296296296" customWidth="1"/>
    <col min="6" max="11" width="12.25" customWidth="1"/>
    <col min="12" max="12" width="8.14814814814815" customWidth="1"/>
    <col min="13" max="13" width="9.62962962962963" customWidth="1"/>
    <col min="14" max="14" width="9.90740740740741" customWidth="1"/>
  </cols>
  <sheetData>
    <row r="1" ht="36" customHeight="1" spans="1:14">
      <c r="A1" s="3" t="s">
        <v>13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2.4" customHeight="1" spans="1:14">
      <c r="A2" s="4" t="s">
        <v>29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4" t="s">
        <v>30</v>
      </c>
      <c r="N2" s="14"/>
    </row>
    <row r="3" s="1" customFormat="1" ht="42.25" customHeight="1" spans="1:14">
      <c r="A3" s="5" t="s">
        <v>152</v>
      </c>
      <c r="B3" s="5"/>
      <c r="C3" s="5"/>
      <c r="D3" s="5" t="s">
        <v>205</v>
      </c>
      <c r="E3" s="5" t="s">
        <v>206</v>
      </c>
      <c r="F3" s="5" t="s">
        <v>221</v>
      </c>
      <c r="G3" s="5" t="s">
        <v>208</v>
      </c>
      <c r="H3" s="5"/>
      <c r="I3" s="5"/>
      <c r="J3" s="5"/>
      <c r="K3" s="5"/>
      <c r="L3" s="5" t="s">
        <v>212</v>
      </c>
      <c r="M3" s="5"/>
      <c r="N3" s="5"/>
    </row>
    <row r="4" s="1" customFormat="1" ht="39.65" customHeight="1" spans="1:14">
      <c r="A4" s="5" t="s">
        <v>160</v>
      </c>
      <c r="B4" s="5" t="s">
        <v>161</v>
      </c>
      <c r="C4" s="5" t="s">
        <v>162</v>
      </c>
      <c r="D4" s="5"/>
      <c r="E4" s="5"/>
      <c r="F4" s="5"/>
      <c r="G4" s="5" t="s">
        <v>133</v>
      </c>
      <c r="H4" s="5" t="s">
        <v>294</v>
      </c>
      <c r="I4" s="5" t="s">
        <v>295</v>
      </c>
      <c r="J4" s="5" t="s">
        <v>296</v>
      </c>
      <c r="K4" s="5" t="s">
        <v>297</v>
      </c>
      <c r="L4" s="5" t="s">
        <v>133</v>
      </c>
      <c r="M4" s="5" t="s">
        <v>222</v>
      </c>
      <c r="N4" s="5" t="s">
        <v>298</v>
      </c>
    </row>
    <row r="5" s="1" customFormat="1" ht="22.8" customHeight="1" spans="1:14">
      <c r="A5" s="15"/>
      <c r="B5" s="15"/>
      <c r="C5" s="15"/>
      <c r="D5" s="6">
        <v>430</v>
      </c>
      <c r="E5" s="6" t="s">
        <v>133</v>
      </c>
      <c r="F5" s="53">
        <v>493.73</v>
      </c>
      <c r="G5" s="53">
        <v>493.73</v>
      </c>
      <c r="H5" s="53">
        <v>316.41</v>
      </c>
      <c r="I5" s="53">
        <v>86.92</v>
      </c>
      <c r="J5" s="53">
        <v>62.58</v>
      </c>
      <c r="K5" s="53">
        <f>K6+K9+K14+K18+K21</f>
        <v>27.82</v>
      </c>
      <c r="L5" s="53"/>
      <c r="M5" s="53"/>
      <c r="N5" s="53"/>
    </row>
    <row r="6" s="1" customFormat="1" ht="19" customHeight="1" spans="1:14">
      <c r="A6" s="58">
        <v>201</v>
      </c>
      <c r="B6" s="58"/>
      <c r="C6" s="58"/>
      <c r="D6" s="60">
        <v>201</v>
      </c>
      <c r="E6" s="100" t="s">
        <v>163</v>
      </c>
      <c r="F6" s="127">
        <v>8.88</v>
      </c>
      <c r="G6" s="127">
        <v>8.88</v>
      </c>
      <c r="H6" s="127">
        <v>8.88</v>
      </c>
      <c r="I6" s="127">
        <v>0</v>
      </c>
      <c r="J6" s="127"/>
      <c r="K6" s="128"/>
      <c r="L6" s="127"/>
      <c r="M6" s="127"/>
      <c r="N6" s="127"/>
    </row>
    <row r="7" s="1" customFormat="1" ht="19" customHeight="1" spans="1:14">
      <c r="A7" s="62">
        <v>201</v>
      </c>
      <c r="B7" s="187" t="s">
        <v>164</v>
      </c>
      <c r="C7" s="62"/>
      <c r="D7" s="89">
        <v>20103</v>
      </c>
      <c r="E7" s="103" t="s">
        <v>165</v>
      </c>
      <c r="F7" s="77">
        <v>8.88</v>
      </c>
      <c r="G7" s="77">
        <v>8.88</v>
      </c>
      <c r="H7" s="77">
        <v>8.88</v>
      </c>
      <c r="I7" s="77">
        <v>0</v>
      </c>
      <c r="J7" s="77"/>
      <c r="K7" s="7"/>
      <c r="L7" s="77"/>
      <c r="M7" s="77"/>
      <c r="N7" s="77"/>
    </row>
    <row r="8" s="1" customFormat="1" ht="19" customHeight="1" spans="1:14">
      <c r="A8" s="62">
        <v>201</v>
      </c>
      <c r="B8" s="187" t="s">
        <v>164</v>
      </c>
      <c r="C8" s="62">
        <v>99</v>
      </c>
      <c r="D8" s="89">
        <v>2010399</v>
      </c>
      <c r="E8" s="103" t="s">
        <v>166</v>
      </c>
      <c r="F8" s="77">
        <v>8.88</v>
      </c>
      <c r="G8" s="77">
        <v>8.88</v>
      </c>
      <c r="H8" s="77">
        <v>8.88</v>
      </c>
      <c r="I8" s="77">
        <v>0</v>
      </c>
      <c r="J8" s="77"/>
      <c r="K8" s="7"/>
      <c r="L8" s="77"/>
      <c r="M8" s="77"/>
      <c r="N8" s="77"/>
    </row>
    <row r="9" s="1" customFormat="1" ht="19" customHeight="1" spans="1:14">
      <c r="A9" s="58">
        <v>208</v>
      </c>
      <c r="B9" s="58"/>
      <c r="C9" s="58"/>
      <c r="D9" s="60">
        <v>208</v>
      </c>
      <c r="E9" s="100" t="s">
        <v>174</v>
      </c>
      <c r="F9" s="127">
        <v>55.76</v>
      </c>
      <c r="G9" s="127">
        <v>55.76</v>
      </c>
      <c r="H9" s="127"/>
      <c r="I9" s="127">
        <v>55.76</v>
      </c>
      <c r="J9" s="127"/>
      <c r="K9" s="128"/>
      <c r="L9" s="127"/>
      <c r="M9" s="127"/>
      <c r="N9" s="127"/>
    </row>
    <row r="10" s="1" customFormat="1" ht="19" customHeight="1" spans="1:14">
      <c r="A10" s="62">
        <v>208</v>
      </c>
      <c r="B10" s="187" t="s">
        <v>171</v>
      </c>
      <c r="C10" s="62"/>
      <c r="D10" s="89">
        <v>20805</v>
      </c>
      <c r="E10" s="103" t="s">
        <v>175</v>
      </c>
      <c r="F10" s="77">
        <v>52.48</v>
      </c>
      <c r="G10" s="77">
        <v>52.48</v>
      </c>
      <c r="H10" s="77"/>
      <c r="I10" s="77">
        <v>52.48</v>
      </c>
      <c r="J10" s="77"/>
      <c r="K10" s="7"/>
      <c r="L10" s="77"/>
      <c r="M10" s="77"/>
      <c r="N10" s="77"/>
    </row>
    <row r="11" s="1" customFormat="1" ht="19" customHeight="1" spans="1:14">
      <c r="A11" s="62">
        <v>208</v>
      </c>
      <c r="B11" s="187" t="s">
        <v>171</v>
      </c>
      <c r="C11" s="187" t="s">
        <v>171</v>
      </c>
      <c r="D11" s="89">
        <v>2080505</v>
      </c>
      <c r="E11" s="103" t="s">
        <v>176</v>
      </c>
      <c r="F11" s="77">
        <v>52.48</v>
      </c>
      <c r="G11" s="77">
        <v>52.48</v>
      </c>
      <c r="H11" s="77"/>
      <c r="I11" s="77">
        <v>52.48</v>
      </c>
      <c r="J11" s="77"/>
      <c r="K11" s="7"/>
      <c r="L11" s="77"/>
      <c r="M11" s="77"/>
      <c r="N11" s="77"/>
    </row>
    <row r="12" s="1" customFormat="1" ht="19" customHeight="1" spans="1:14">
      <c r="A12" s="62">
        <v>208</v>
      </c>
      <c r="B12" s="62">
        <v>99</v>
      </c>
      <c r="C12" s="62"/>
      <c r="D12" s="89">
        <v>20899</v>
      </c>
      <c r="E12" s="103" t="s">
        <v>177</v>
      </c>
      <c r="F12" s="77">
        <v>3.28</v>
      </c>
      <c r="G12" s="77">
        <v>3.28</v>
      </c>
      <c r="H12" s="77"/>
      <c r="I12" s="77">
        <v>3.28</v>
      </c>
      <c r="J12" s="77"/>
      <c r="K12" s="7"/>
      <c r="L12" s="77"/>
      <c r="M12" s="77"/>
      <c r="N12" s="77"/>
    </row>
    <row r="13" s="1" customFormat="1" ht="19" customHeight="1" spans="1:14">
      <c r="A13" s="62">
        <v>208</v>
      </c>
      <c r="B13" s="62">
        <v>99</v>
      </c>
      <c r="C13" s="62">
        <v>99</v>
      </c>
      <c r="D13" s="89">
        <v>2089999</v>
      </c>
      <c r="E13" s="103" t="s">
        <v>178</v>
      </c>
      <c r="F13" s="77">
        <v>3.28</v>
      </c>
      <c r="G13" s="77">
        <v>3.28</v>
      </c>
      <c r="H13" s="77"/>
      <c r="I13" s="77">
        <v>3.28</v>
      </c>
      <c r="J13" s="77"/>
      <c r="K13" s="7"/>
      <c r="L13" s="77"/>
      <c r="M13" s="77"/>
      <c r="N13" s="77"/>
    </row>
    <row r="14" s="1" customFormat="1" ht="19" customHeight="1" spans="1:14">
      <c r="A14" s="58">
        <v>210</v>
      </c>
      <c r="B14" s="58"/>
      <c r="C14" s="58"/>
      <c r="D14" s="60">
        <v>210</v>
      </c>
      <c r="E14" s="100" t="s">
        <v>179</v>
      </c>
      <c r="F14" s="127">
        <v>31.16</v>
      </c>
      <c r="G14" s="127">
        <v>31.16</v>
      </c>
      <c r="H14" s="127"/>
      <c r="I14" s="127">
        <v>31.16</v>
      </c>
      <c r="J14" s="127"/>
      <c r="K14" s="128"/>
      <c r="L14" s="127"/>
      <c r="M14" s="127"/>
      <c r="N14" s="127"/>
    </row>
    <row r="15" s="1" customFormat="1" ht="19" customHeight="1" spans="1:14">
      <c r="A15" s="62">
        <v>210</v>
      </c>
      <c r="B15" s="62">
        <v>11</v>
      </c>
      <c r="C15" s="62"/>
      <c r="D15" s="89">
        <v>21011</v>
      </c>
      <c r="E15" s="103" t="s">
        <v>180</v>
      </c>
      <c r="F15" s="77">
        <v>31.16</v>
      </c>
      <c r="G15" s="77">
        <v>31.16</v>
      </c>
      <c r="H15" s="77"/>
      <c r="I15" s="77">
        <v>31.16</v>
      </c>
      <c r="J15" s="77"/>
      <c r="K15" s="7"/>
      <c r="L15" s="77"/>
      <c r="M15" s="77"/>
      <c r="N15" s="77"/>
    </row>
    <row r="16" s="1" customFormat="1" ht="19" customHeight="1" spans="1:14">
      <c r="A16" s="62">
        <v>210</v>
      </c>
      <c r="B16" s="62">
        <v>11</v>
      </c>
      <c r="C16" s="187" t="s">
        <v>181</v>
      </c>
      <c r="D16" s="89">
        <v>2101102</v>
      </c>
      <c r="E16" s="103" t="s">
        <v>182</v>
      </c>
      <c r="F16" s="77">
        <v>27.88</v>
      </c>
      <c r="G16" s="77">
        <v>27.88</v>
      </c>
      <c r="H16" s="77"/>
      <c r="I16" s="77">
        <v>27.88</v>
      </c>
      <c r="J16" s="77"/>
      <c r="K16" s="7"/>
      <c r="L16" s="77"/>
      <c r="M16" s="77"/>
      <c r="N16" s="77"/>
    </row>
    <row r="17" s="1" customFormat="1" ht="19" customHeight="1" spans="1:14">
      <c r="A17" s="62">
        <v>210</v>
      </c>
      <c r="B17" s="62">
        <v>11</v>
      </c>
      <c r="C17" s="187" t="s">
        <v>164</v>
      </c>
      <c r="D17" s="89">
        <v>2101103</v>
      </c>
      <c r="E17" s="103" t="s">
        <v>183</v>
      </c>
      <c r="F17" s="77">
        <v>3.28</v>
      </c>
      <c r="G17" s="77">
        <v>3.28</v>
      </c>
      <c r="H17" s="77"/>
      <c r="I17" s="77">
        <v>3.28</v>
      </c>
      <c r="J17" s="77"/>
      <c r="K17" s="7"/>
      <c r="L17" s="77"/>
      <c r="M17" s="77"/>
      <c r="N17" s="77"/>
    </row>
    <row r="18" s="1" customFormat="1" ht="19" customHeight="1" spans="1:14">
      <c r="A18" s="58">
        <v>215</v>
      </c>
      <c r="B18" s="58"/>
      <c r="C18" s="58"/>
      <c r="D18" s="60">
        <v>215</v>
      </c>
      <c r="E18" s="100" t="s">
        <v>192</v>
      </c>
      <c r="F18" s="127">
        <v>335.35</v>
      </c>
      <c r="G18" s="127">
        <v>335.35</v>
      </c>
      <c r="H18" s="127">
        <v>307.53</v>
      </c>
      <c r="I18" s="127">
        <v>0</v>
      </c>
      <c r="J18" s="127"/>
      <c r="K18" s="128">
        <v>27.82</v>
      </c>
      <c r="L18" s="127"/>
      <c r="M18" s="127"/>
      <c r="N18" s="127"/>
    </row>
    <row r="19" s="1" customFormat="1" ht="19" customHeight="1" spans="1:14">
      <c r="A19" s="62">
        <v>215</v>
      </c>
      <c r="B19" s="187" t="s">
        <v>168</v>
      </c>
      <c r="C19" s="62"/>
      <c r="D19" s="89">
        <v>21508</v>
      </c>
      <c r="E19" s="103" t="s">
        <v>195</v>
      </c>
      <c r="F19" s="77">
        <v>335.35</v>
      </c>
      <c r="G19" s="77">
        <v>335.35</v>
      </c>
      <c r="H19" s="77">
        <v>307.53</v>
      </c>
      <c r="I19" s="77">
        <v>0</v>
      </c>
      <c r="J19" s="77"/>
      <c r="K19" s="7">
        <v>27.82</v>
      </c>
      <c r="L19" s="77"/>
      <c r="M19" s="77"/>
      <c r="N19" s="77"/>
    </row>
    <row r="20" s="1" customFormat="1" ht="18" customHeight="1" spans="1:14">
      <c r="A20" s="62">
        <v>215</v>
      </c>
      <c r="B20" s="187" t="s">
        <v>168</v>
      </c>
      <c r="C20" s="187" t="s">
        <v>190</v>
      </c>
      <c r="D20" s="89">
        <v>2150801</v>
      </c>
      <c r="E20" s="103" t="s">
        <v>196</v>
      </c>
      <c r="F20" s="77">
        <v>335.35</v>
      </c>
      <c r="G20" s="77">
        <v>335.35</v>
      </c>
      <c r="H20" s="77">
        <v>307.53</v>
      </c>
      <c r="I20" s="77">
        <v>0</v>
      </c>
      <c r="J20" s="77"/>
      <c r="K20" s="7">
        <v>27.82</v>
      </c>
      <c r="L20" s="77"/>
      <c r="M20" s="77"/>
      <c r="N20" s="77"/>
    </row>
    <row r="21" s="1" customFormat="1" ht="18" customHeight="1" spans="1:14">
      <c r="A21" s="58">
        <v>221</v>
      </c>
      <c r="B21" s="58"/>
      <c r="C21" s="58"/>
      <c r="D21" s="60">
        <v>221</v>
      </c>
      <c r="E21" s="100" t="s">
        <v>198</v>
      </c>
      <c r="F21" s="127">
        <v>62.58</v>
      </c>
      <c r="G21" s="127">
        <v>62.58</v>
      </c>
      <c r="H21" s="127"/>
      <c r="I21" s="127">
        <v>0</v>
      </c>
      <c r="J21" s="127">
        <v>62.58</v>
      </c>
      <c r="K21" s="128"/>
      <c r="L21" s="127"/>
      <c r="M21" s="127"/>
      <c r="N21" s="127"/>
    </row>
    <row r="22" s="1" customFormat="1" ht="18" customHeight="1" spans="1:14">
      <c r="A22" s="62">
        <v>221</v>
      </c>
      <c r="B22" s="187" t="s">
        <v>181</v>
      </c>
      <c r="C22" s="62"/>
      <c r="D22" s="89">
        <v>22102</v>
      </c>
      <c r="E22" s="103" t="s">
        <v>199</v>
      </c>
      <c r="F22" s="77">
        <v>62.58</v>
      </c>
      <c r="G22" s="77">
        <v>62.58</v>
      </c>
      <c r="H22" s="77"/>
      <c r="I22" s="77">
        <v>0</v>
      </c>
      <c r="J22" s="77">
        <v>62.58</v>
      </c>
      <c r="K22" s="7"/>
      <c r="L22" s="77"/>
      <c r="M22" s="77"/>
      <c r="N22" s="77"/>
    </row>
    <row r="23" s="1" customFormat="1" ht="18" customHeight="1" spans="1:14">
      <c r="A23" s="62">
        <v>221</v>
      </c>
      <c r="B23" s="187" t="s">
        <v>181</v>
      </c>
      <c r="C23" s="187" t="s">
        <v>190</v>
      </c>
      <c r="D23" s="89">
        <v>2210201</v>
      </c>
      <c r="E23" s="103" t="s">
        <v>200</v>
      </c>
      <c r="F23" s="77">
        <v>62.58</v>
      </c>
      <c r="G23" s="77">
        <v>62.58</v>
      </c>
      <c r="H23" s="77"/>
      <c r="I23" s="77">
        <v>0</v>
      </c>
      <c r="J23" s="77">
        <v>62.58</v>
      </c>
      <c r="K23" s="7"/>
      <c r="L23" s="77"/>
      <c r="M23" s="77"/>
      <c r="N23" s="77"/>
    </row>
  </sheetData>
  <mergeCells count="9">
    <mergeCell ref="A1:N1"/>
    <mergeCell ref="A2:L2"/>
    <mergeCell ref="M2:N2"/>
    <mergeCell ref="A3:C3"/>
    <mergeCell ref="G3:K3"/>
    <mergeCell ref="L3:N3"/>
    <mergeCell ref="D3:D4"/>
    <mergeCell ref="E3:E4"/>
    <mergeCell ref="F3:F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zoomScale="110" zoomScaleNormal="110" workbookViewId="0">
      <selection activeCell="A1" sqref="$A1:$XFD1048576"/>
    </sheetView>
  </sheetViews>
  <sheetFormatPr defaultColWidth="10" defaultRowHeight="14.4"/>
  <cols>
    <col min="1" max="1" width="5.01851851851852" customWidth="1"/>
    <col min="2" max="2" width="5.15740740740741" customWidth="1"/>
    <col min="3" max="3" width="5.7037037037037" customWidth="1"/>
    <col min="4" max="4" width="8.96296296296296" customWidth="1"/>
    <col min="5" max="5" width="28.6296296296296" customWidth="1"/>
    <col min="6" max="6" width="9.08333333333333" customWidth="1"/>
    <col min="7" max="11" width="7.69444444444444" customWidth="1"/>
    <col min="12" max="12" width="8.75" customWidth="1"/>
    <col min="13" max="13" width="8.51851851851852" customWidth="1"/>
    <col min="14" max="14" width="7.69444444444444" customWidth="1"/>
    <col min="15" max="15" width="8.40740740740741" customWidth="1"/>
    <col min="16" max="16" width="8.86111111111111" customWidth="1"/>
    <col min="17" max="17" width="7.69444444444444" customWidth="1"/>
    <col min="18" max="22" width="7.37962962962963" customWidth="1"/>
  </cols>
  <sheetData>
    <row r="1" ht="42" customHeight="1" spans="1:22">
      <c r="A1" s="105" t="s">
        <v>14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</row>
    <row r="2" ht="24.15" customHeight="1" spans="1:22">
      <c r="A2" s="4" t="s">
        <v>29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122" t="s">
        <v>30</v>
      </c>
      <c r="V2" s="122"/>
    </row>
    <row r="3" ht="26.7" customHeight="1" spans="1:22">
      <c r="A3" s="106" t="s">
        <v>152</v>
      </c>
      <c r="B3" s="106"/>
      <c r="C3" s="106"/>
      <c r="D3" s="106" t="s">
        <v>205</v>
      </c>
      <c r="E3" s="106" t="s">
        <v>206</v>
      </c>
      <c r="F3" s="106" t="s">
        <v>221</v>
      </c>
      <c r="G3" s="106" t="s">
        <v>299</v>
      </c>
      <c r="H3" s="106"/>
      <c r="I3" s="106"/>
      <c r="J3" s="106"/>
      <c r="K3" s="106"/>
      <c r="L3" s="106" t="s">
        <v>295</v>
      </c>
      <c r="M3" s="106"/>
      <c r="N3" s="106"/>
      <c r="O3" s="106"/>
      <c r="P3" s="106"/>
      <c r="Q3" s="106"/>
      <c r="R3" s="106" t="s">
        <v>296</v>
      </c>
      <c r="S3" s="106" t="s">
        <v>297</v>
      </c>
      <c r="T3" s="106"/>
      <c r="U3" s="106"/>
      <c r="V3" s="106"/>
    </row>
    <row r="4" ht="56.05" customHeight="1" spans="1:22">
      <c r="A4" s="106" t="s">
        <v>160</v>
      </c>
      <c r="B4" s="106" t="s">
        <v>161</v>
      </c>
      <c r="C4" s="106" t="s">
        <v>162</v>
      </c>
      <c r="D4" s="106"/>
      <c r="E4" s="106"/>
      <c r="F4" s="106"/>
      <c r="G4" s="106" t="s">
        <v>133</v>
      </c>
      <c r="H4" s="106" t="s">
        <v>300</v>
      </c>
      <c r="I4" s="106" t="s">
        <v>301</v>
      </c>
      <c r="J4" s="106" t="s">
        <v>302</v>
      </c>
      <c r="K4" s="106" t="s">
        <v>303</v>
      </c>
      <c r="L4" s="106" t="s">
        <v>133</v>
      </c>
      <c r="M4" s="106" t="s">
        <v>304</v>
      </c>
      <c r="N4" s="106" t="s">
        <v>305</v>
      </c>
      <c r="O4" s="106" t="s">
        <v>306</v>
      </c>
      <c r="P4" s="106" t="s">
        <v>307</v>
      </c>
      <c r="Q4" s="106" t="s">
        <v>308</v>
      </c>
      <c r="R4" s="106"/>
      <c r="S4" s="106" t="s">
        <v>133</v>
      </c>
      <c r="T4" s="106" t="s">
        <v>309</v>
      </c>
      <c r="U4" s="106" t="s">
        <v>310</v>
      </c>
      <c r="V4" s="106" t="s">
        <v>297</v>
      </c>
    </row>
    <row r="5" s="104" customFormat="1" ht="22.8" customHeight="1" spans="1:22">
      <c r="A5" s="11"/>
      <c r="B5" s="11"/>
      <c r="C5" s="11"/>
      <c r="D5" s="12"/>
      <c r="E5" s="12" t="s">
        <v>311</v>
      </c>
      <c r="F5" s="107">
        <f>F6+F9+F14+F18+F21</f>
        <v>493.73</v>
      </c>
      <c r="G5" s="107">
        <f t="shared" ref="G5:V5" si="0">G6+G9+G14+G18+G21</f>
        <v>316.41</v>
      </c>
      <c r="H5" s="107">
        <f t="shared" si="0"/>
        <v>178.26</v>
      </c>
      <c r="I5" s="107">
        <f t="shared" si="0"/>
        <v>75.25</v>
      </c>
      <c r="J5" s="107">
        <f t="shared" si="0"/>
        <v>62.9</v>
      </c>
      <c r="K5" s="107">
        <f t="shared" si="0"/>
        <v>0</v>
      </c>
      <c r="L5" s="107">
        <f t="shared" si="0"/>
        <v>86.92</v>
      </c>
      <c r="M5" s="107">
        <f t="shared" si="0"/>
        <v>52.48</v>
      </c>
      <c r="N5" s="107">
        <f t="shared" si="0"/>
        <v>0</v>
      </c>
      <c r="O5" s="107">
        <f t="shared" si="0"/>
        <v>27.88</v>
      </c>
      <c r="P5" s="107">
        <f t="shared" si="0"/>
        <v>3.28</v>
      </c>
      <c r="Q5" s="107">
        <f t="shared" si="0"/>
        <v>3.28</v>
      </c>
      <c r="R5" s="107">
        <f t="shared" si="0"/>
        <v>62.58</v>
      </c>
      <c r="S5" s="107">
        <f t="shared" si="0"/>
        <v>27.82</v>
      </c>
      <c r="T5" s="107">
        <f t="shared" si="0"/>
        <v>0</v>
      </c>
      <c r="U5" s="107">
        <f t="shared" si="0"/>
        <v>0</v>
      </c>
      <c r="V5" s="107">
        <f t="shared" si="0"/>
        <v>27.82</v>
      </c>
    </row>
    <row r="6" s="104" customFormat="1" ht="19" customHeight="1" spans="1:22">
      <c r="A6" s="108">
        <v>201</v>
      </c>
      <c r="B6" s="108"/>
      <c r="C6" s="108"/>
      <c r="D6" s="109">
        <v>201</v>
      </c>
      <c r="E6" s="110" t="s">
        <v>163</v>
      </c>
      <c r="F6" s="111">
        <f>G6+L6+S6</f>
        <v>8.88</v>
      </c>
      <c r="G6" s="111">
        <v>8.88</v>
      </c>
      <c r="H6" s="111"/>
      <c r="I6" s="111">
        <v>8.88</v>
      </c>
      <c r="J6" s="111"/>
      <c r="K6" s="111"/>
      <c r="L6" s="111">
        <f>SUM(M6:R6)</f>
        <v>0</v>
      </c>
      <c r="M6" s="111"/>
      <c r="N6" s="111"/>
      <c r="O6" s="111"/>
      <c r="P6" s="111"/>
      <c r="Q6" s="111"/>
      <c r="R6" s="123"/>
      <c r="S6" s="111"/>
      <c r="T6" s="111"/>
      <c r="U6" s="111"/>
      <c r="V6" s="123"/>
    </row>
    <row r="7" s="104" customFormat="1" ht="19" customHeight="1" spans="1:22">
      <c r="A7" s="112">
        <v>201</v>
      </c>
      <c r="B7" s="191" t="s">
        <v>164</v>
      </c>
      <c r="C7" s="112"/>
      <c r="D7" s="113">
        <v>20103</v>
      </c>
      <c r="E7" s="114" t="s">
        <v>165</v>
      </c>
      <c r="F7" s="115">
        <f t="shared" ref="F7:F23" si="1">G7+L7+S7</f>
        <v>8.88</v>
      </c>
      <c r="G7" s="116">
        <v>8.88</v>
      </c>
      <c r="H7" s="116"/>
      <c r="I7" s="116">
        <v>8.88</v>
      </c>
      <c r="J7" s="116"/>
      <c r="K7" s="116"/>
      <c r="L7" s="116">
        <f t="shared" ref="L7:L23" si="2">SUM(M7:R7)</f>
        <v>0</v>
      </c>
      <c r="M7" s="116"/>
      <c r="N7" s="116"/>
      <c r="O7" s="116"/>
      <c r="P7" s="116"/>
      <c r="Q7" s="116"/>
      <c r="R7" s="124"/>
      <c r="S7" s="116"/>
      <c r="T7" s="116"/>
      <c r="U7" s="116"/>
      <c r="V7" s="124"/>
    </row>
    <row r="8" s="104" customFormat="1" ht="19" customHeight="1" spans="1:22">
      <c r="A8" s="112">
        <v>201</v>
      </c>
      <c r="B8" s="191" t="s">
        <v>164</v>
      </c>
      <c r="C8" s="112">
        <v>99</v>
      </c>
      <c r="D8" s="113">
        <v>2010399</v>
      </c>
      <c r="E8" s="114" t="s">
        <v>166</v>
      </c>
      <c r="F8" s="115">
        <f t="shared" si="1"/>
        <v>8.88</v>
      </c>
      <c r="G8" s="116">
        <v>8.88</v>
      </c>
      <c r="H8" s="116"/>
      <c r="I8" s="116">
        <v>8.88</v>
      </c>
      <c r="J8" s="116"/>
      <c r="K8" s="116"/>
      <c r="L8" s="116">
        <f t="shared" si="2"/>
        <v>0</v>
      </c>
      <c r="M8" s="116"/>
      <c r="N8" s="116"/>
      <c r="O8" s="116"/>
      <c r="P8" s="116"/>
      <c r="Q8" s="116"/>
      <c r="R8" s="124"/>
      <c r="S8" s="116"/>
      <c r="T8" s="116"/>
      <c r="U8" s="116"/>
      <c r="V8" s="124"/>
    </row>
    <row r="9" s="104" customFormat="1" ht="19" customHeight="1" spans="1:22">
      <c r="A9" s="108">
        <v>208</v>
      </c>
      <c r="B9" s="108"/>
      <c r="C9" s="108"/>
      <c r="D9" s="109">
        <v>208</v>
      </c>
      <c r="E9" s="110" t="s">
        <v>174</v>
      </c>
      <c r="F9" s="111">
        <f t="shared" si="1"/>
        <v>55.76</v>
      </c>
      <c r="G9" s="111"/>
      <c r="H9" s="111"/>
      <c r="I9" s="111"/>
      <c r="J9" s="111"/>
      <c r="K9" s="111"/>
      <c r="L9" s="111">
        <f t="shared" si="2"/>
        <v>55.76</v>
      </c>
      <c r="M9" s="111">
        <v>52.48</v>
      </c>
      <c r="N9" s="111"/>
      <c r="O9" s="111"/>
      <c r="P9" s="111"/>
      <c r="Q9" s="111">
        <v>3.28</v>
      </c>
      <c r="R9" s="123"/>
      <c r="S9" s="111"/>
      <c r="T9" s="111"/>
      <c r="U9" s="111"/>
      <c r="V9" s="123"/>
    </row>
    <row r="10" s="104" customFormat="1" ht="19" customHeight="1" spans="1:22">
      <c r="A10" s="112">
        <v>208</v>
      </c>
      <c r="B10" s="191" t="s">
        <v>171</v>
      </c>
      <c r="C10" s="112"/>
      <c r="D10" s="113">
        <v>20805</v>
      </c>
      <c r="E10" s="114" t="s">
        <v>175</v>
      </c>
      <c r="F10" s="115">
        <f t="shared" si="1"/>
        <v>52.48</v>
      </c>
      <c r="G10" s="115"/>
      <c r="H10" s="116"/>
      <c r="I10" s="116"/>
      <c r="J10" s="116"/>
      <c r="K10" s="116"/>
      <c r="L10" s="116">
        <f t="shared" si="2"/>
        <v>52.48</v>
      </c>
      <c r="M10" s="116">
        <v>52.48</v>
      </c>
      <c r="N10" s="116"/>
      <c r="O10" s="116"/>
      <c r="P10" s="116"/>
      <c r="Q10" s="116"/>
      <c r="R10" s="124"/>
      <c r="S10" s="116"/>
      <c r="T10" s="116"/>
      <c r="U10" s="116"/>
      <c r="V10" s="124"/>
    </row>
    <row r="11" s="104" customFormat="1" ht="19" customHeight="1" spans="1:22">
      <c r="A11" s="112">
        <v>208</v>
      </c>
      <c r="B11" s="191" t="s">
        <v>171</v>
      </c>
      <c r="C11" s="191" t="s">
        <v>171</v>
      </c>
      <c r="D11" s="113">
        <v>2080505</v>
      </c>
      <c r="E11" s="114" t="s">
        <v>176</v>
      </c>
      <c r="F11" s="115">
        <f t="shared" si="1"/>
        <v>52.48</v>
      </c>
      <c r="G11" s="115"/>
      <c r="H11" s="116"/>
      <c r="I11" s="116"/>
      <c r="J11" s="116"/>
      <c r="K11" s="116"/>
      <c r="L11" s="116">
        <f t="shared" si="2"/>
        <v>52.48</v>
      </c>
      <c r="M11" s="116">
        <v>52.48</v>
      </c>
      <c r="N11" s="116"/>
      <c r="O11" s="116"/>
      <c r="P11" s="117"/>
      <c r="Q11" s="116"/>
      <c r="R11" s="124"/>
      <c r="S11" s="116"/>
      <c r="T11" s="116"/>
      <c r="U11" s="116"/>
      <c r="V11" s="124"/>
    </row>
    <row r="12" s="104" customFormat="1" ht="19" customHeight="1" spans="1:22">
      <c r="A12" s="112">
        <v>208</v>
      </c>
      <c r="B12" s="112">
        <v>99</v>
      </c>
      <c r="C12" s="112"/>
      <c r="D12" s="113">
        <v>20899</v>
      </c>
      <c r="E12" s="114" t="s">
        <v>177</v>
      </c>
      <c r="F12" s="115">
        <f t="shared" si="1"/>
        <v>3.28</v>
      </c>
      <c r="G12" s="115"/>
      <c r="H12" s="116"/>
      <c r="I12" s="116"/>
      <c r="J12" s="116"/>
      <c r="K12" s="116"/>
      <c r="L12" s="116">
        <f t="shared" si="2"/>
        <v>3.28</v>
      </c>
      <c r="M12" s="116"/>
      <c r="N12" s="116"/>
      <c r="O12" s="118"/>
      <c r="P12" s="119"/>
      <c r="Q12" s="125">
        <v>3.28</v>
      </c>
      <c r="R12" s="124"/>
      <c r="S12" s="116"/>
      <c r="T12" s="116"/>
      <c r="U12" s="116"/>
      <c r="V12" s="124"/>
    </row>
    <row r="13" s="104" customFormat="1" ht="19" customHeight="1" spans="1:22">
      <c r="A13" s="112">
        <v>208</v>
      </c>
      <c r="B13" s="112">
        <v>99</v>
      </c>
      <c r="C13" s="112">
        <v>99</v>
      </c>
      <c r="D13" s="113">
        <v>2089999</v>
      </c>
      <c r="E13" s="114" t="s">
        <v>178</v>
      </c>
      <c r="F13" s="115">
        <f t="shared" si="1"/>
        <v>3.28</v>
      </c>
      <c r="G13" s="115"/>
      <c r="H13" s="116"/>
      <c r="I13" s="116"/>
      <c r="J13" s="116"/>
      <c r="K13" s="116"/>
      <c r="L13" s="116">
        <f t="shared" si="2"/>
        <v>3.28</v>
      </c>
      <c r="M13" s="116"/>
      <c r="N13" s="116"/>
      <c r="O13" s="118"/>
      <c r="P13" s="119"/>
      <c r="Q13" s="125">
        <v>3.28</v>
      </c>
      <c r="R13" s="124"/>
      <c r="S13" s="116"/>
      <c r="T13" s="116"/>
      <c r="U13" s="116"/>
      <c r="V13" s="124"/>
    </row>
    <row r="14" s="104" customFormat="1" ht="19" customHeight="1" spans="1:22">
      <c r="A14" s="108">
        <v>210</v>
      </c>
      <c r="B14" s="108"/>
      <c r="C14" s="108"/>
      <c r="D14" s="109">
        <v>210</v>
      </c>
      <c r="E14" s="110" t="s">
        <v>179</v>
      </c>
      <c r="F14" s="111">
        <f t="shared" si="1"/>
        <v>31.16</v>
      </c>
      <c r="G14" s="111"/>
      <c r="H14" s="111"/>
      <c r="I14" s="111"/>
      <c r="J14" s="111"/>
      <c r="K14" s="111"/>
      <c r="L14" s="111">
        <f t="shared" si="2"/>
        <v>31.16</v>
      </c>
      <c r="M14" s="111"/>
      <c r="N14" s="111"/>
      <c r="O14" s="111">
        <v>27.88</v>
      </c>
      <c r="P14" s="120">
        <v>3.28</v>
      </c>
      <c r="Q14" s="126"/>
      <c r="R14" s="123"/>
      <c r="S14" s="111"/>
      <c r="T14" s="111"/>
      <c r="U14" s="111"/>
      <c r="V14" s="123"/>
    </row>
    <row r="15" s="104" customFormat="1" ht="19" customHeight="1" spans="1:22">
      <c r="A15" s="112">
        <v>210</v>
      </c>
      <c r="B15" s="112">
        <v>11</v>
      </c>
      <c r="C15" s="112"/>
      <c r="D15" s="113">
        <v>21011</v>
      </c>
      <c r="E15" s="114" t="s">
        <v>180</v>
      </c>
      <c r="F15" s="115">
        <f t="shared" si="1"/>
        <v>31.16</v>
      </c>
      <c r="G15" s="116"/>
      <c r="H15" s="116"/>
      <c r="I15" s="116"/>
      <c r="J15" s="116"/>
      <c r="K15" s="116"/>
      <c r="L15" s="116">
        <f t="shared" si="2"/>
        <v>31.16</v>
      </c>
      <c r="M15" s="116"/>
      <c r="N15" s="116"/>
      <c r="O15" s="116">
        <v>27.88</v>
      </c>
      <c r="P15" s="121">
        <v>3.28</v>
      </c>
      <c r="Q15" s="116"/>
      <c r="R15" s="124"/>
      <c r="S15" s="116"/>
      <c r="T15" s="116"/>
      <c r="U15" s="116"/>
      <c r="V15" s="124"/>
    </row>
    <row r="16" s="104" customFormat="1" ht="19" customHeight="1" spans="1:22">
      <c r="A16" s="112">
        <v>210</v>
      </c>
      <c r="B16" s="112">
        <v>11</v>
      </c>
      <c r="C16" s="191" t="s">
        <v>181</v>
      </c>
      <c r="D16" s="113">
        <v>2101102</v>
      </c>
      <c r="E16" s="114" t="s">
        <v>182</v>
      </c>
      <c r="F16" s="115">
        <f t="shared" si="1"/>
        <v>27.88</v>
      </c>
      <c r="G16" s="116"/>
      <c r="H16" s="116"/>
      <c r="I16" s="116"/>
      <c r="J16" s="116"/>
      <c r="K16" s="116"/>
      <c r="L16" s="116">
        <f t="shared" si="2"/>
        <v>27.88</v>
      </c>
      <c r="M16" s="116"/>
      <c r="N16" s="116"/>
      <c r="O16" s="116">
        <v>27.88</v>
      </c>
      <c r="P16" s="116"/>
      <c r="Q16" s="116"/>
      <c r="R16" s="124"/>
      <c r="S16" s="116"/>
      <c r="T16" s="116"/>
      <c r="U16" s="116"/>
      <c r="V16" s="124"/>
    </row>
    <row r="17" s="104" customFormat="1" ht="19" customHeight="1" spans="1:22">
      <c r="A17" s="112">
        <v>210</v>
      </c>
      <c r="B17" s="112">
        <v>11</v>
      </c>
      <c r="C17" s="191" t="s">
        <v>164</v>
      </c>
      <c r="D17" s="113">
        <v>2101103</v>
      </c>
      <c r="E17" s="114" t="s">
        <v>183</v>
      </c>
      <c r="F17" s="115">
        <f t="shared" si="1"/>
        <v>3.28</v>
      </c>
      <c r="G17" s="116"/>
      <c r="H17" s="116"/>
      <c r="I17" s="116"/>
      <c r="J17" s="116"/>
      <c r="K17" s="116"/>
      <c r="L17" s="116">
        <f t="shared" si="2"/>
        <v>3.28</v>
      </c>
      <c r="M17" s="116"/>
      <c r="N17" s="116"/>
      <c r="O17" s="116"/>
      <c r="P17" s="116">
        <v>3.28</v>
      </c>
      <c r="Q17" s="116"/>
      <c r="R17" s="124"/>
      <c r="S17" s="116"/>
      <c r="T17" s="116"/>
      <c r="U17" s="116"/>
      <c r="V17" s="124"/>
    </row>
    <row r="18" s="104" customFormat="1" ht="19" customHeight="1" spans="1:22">
      <c r="A18" s="108">
        <v>215</v>
      </c>
      <c r="B18" s="108"/>
      <c r="C18" s="108"/>
      <c r="D18" s="109">
        <v>215</v>
      </c>
      <c r="E18" s="110" t="s">
        <v>192</v>
      </c>
      <c r="F18" s="111">
        <f t="shared" si="1"/>
        <v>335.35</v>
      </c>
      <c r="G18" s="111">
        <f>SUM(H18:K18)</f>
        <v>307.53</v>
      </c>
      <c r="H18" s="111">
        <v>178.26</v>
      </c>
      <c r="I18" s="111">
        <v>66.37</v>
      </c>
      <c r="J18" s="111">
        <v>62.9</v>
      </c>
      <c r="K18" s="111"/>
      <c r="L18" s="111">
        <v>0</v>
      </c>
      <c r="M18" s="111"/>
      <c r="N18" s="111"/>
      <c r="O18" s="111"/>
      <c r="P18" s="111"/>
      <c r="Q18" s="111"/>
      <c r="R18" s="123"/>
      <c r="S18" s="123">
        <v>27.82</v>
      </c>
      <c r="T18" s="111"/>
      <c r="U18" s="111"/>
      <c r="V18" s="123">
        <v>27.82</v>
      </c>
    </row>
    <row r="19" s="104" customFormat="1" ht="19" customHeight="1" spans="1:22">
      <c r="A19" s="112">
        <v>215</v>
      </c>
      <c r="B19" s="191" t="s">
        <v>168</v>
      </c>
      <c r="C19" s="112"/>
      <c r="D19" s="113">
        <v>21508</v>
      </c>
      <c r="E19" s="114" t="s">
        <v>195</v>
      </c>
      <c r="F19" s="115">
        <f t="shared" si="1"/>
        <v>335.35</v>
      </c>
      <c r="G19" s="116">
        <f>SUM(H19:K19)</f>
        <v>307.53</v>
      </c>
      <c r="H19" s="116">
        <v>178.26</v>
      </c>
      <c r="I19" s="116">
        <v>66.37</v>
      </c>
      <c r="J19" s="116">
        <v>62.9</v>
      </c>
      <c r="K19" s="116"/>
      <c r="L19" s="116">
        <v>0</v>
      </c>
      <c r="M19" s="116"/>
      <c r="N19" s="116"/>
      <c r="O19" s="116"/>
      <c r="P19" s="116"/>
      <c r="Q19" s="116"/>
      <c r="R19" s="124"/>
      <c r="S19" s="124">
        <v>27.82</v>
      </c>
      <c r="T19" s="116"/>
      <c r="U19" s="116"/>
      <c r="V19" s="124">
        <v>27.82</v>
      </c>
    </row>
    <row r="20" s="104" customFormat="1" ht="18" customHeight="1" spans="1:22">
      <c r="A20" s="112">
        <v>215</v>
      </c>
      <c r="B20" s="191" t="s">
        <v>168</v>
      </c>
      <c r="C20" s="191" t="s">
        <v>190</v>
      </c>
      <c r="D20" s="113">
        <v>2150801</v>
      </c>
      <c r="E20" s="114" t="s">
        <v>196</v>
      </c>
      <c r="F20" s="115">
        <f t="shared" si="1"/>
        <v>335.35</v>
      </c>
      <c r="G20" s="116">
        <f>SUM(H20:K20)</f>
        <v>307.53</v>
      </c>
      <c r="H20" s="116">
        <v>178.26</v>
      </c>
      <c r="I20" s="116">
        <v>66.37</v>
      </c>
      <c r="J20" s="116">
        <v>62.9</v>
      </c>
      <c r="K20" s="116"/>
      <c r="L20" s="116">
        <v>0</v>
      </c>
      <c r="M20" s="116"/>
      <c r="N20" s="116"/>
      <c r="O20" s="116"/>
      <c r="P20" s="116"/>
      <c r="Q20" s="116"/>
      <c r="R20" s="124"/>
      <c r="S20" s="124">
        <v>27.82</v>
      </c>
      <c r="T20" s="116"/>
      <c r="U20" s="116"/>
      <c r="V20" s="124">
        <v>27.82</v>
      </c>
    </row>
    <row r="21" s="104" customFormat="1" ht="18" customHeight="1" spans="1:22">
      <c r="A21" s="108">
        <v>221</v>
      </c>
      <c r="B21" s="108"/>
      <c r="C21" s="108"/>
      <c r="D21" s="109">
        <v>221</v>
      </c>
      <c r="E21" s="110" t="s">
        <v>198</v>
      </c>
      <c r="F21" s="111">
        <v>62.58</v>
      </c>
      <c r="G21" s="111"/>
      <c r="H21" s="111"/>
      <c r="I21" s="111"/>
      <c r="J21" s="111"/>
      <c r="K21" s="111"/>
      <c r="L21" s="111">
        <v>0</v>
      </c>
      <c r="M21" s="111"/>
      <c r="N21" s="111"/>
      <c r="O21" s="111"/>
      <c r="P21" s="111"/>
      <c r="Q21" s="111"/>
      <c r="R21" s="123">
        <v>62.58</v>
      </c>
      <c r="S21" s="111"/>
      <c r="T21" s="111"/>
      <c r="U21" s="111"/>
      <c r="V21" s="123"/>
    </row>
    <row r="22" s="104" customFormat="1" ht="18" customHeight="1" spans="1:22">
      <c r="A22" s="112">
        <v>221</v>
      </c>
      <c r="B22" s="191" t="s">
        <v>181</v>
      </c>
      <c r="C22" s="112"/>
      <c r="D22" s="113">
        <v>22102</v>
      </c>
      <c r="E22" s="114" t="s">
        <v>199</v>
      </c>
      <c r="F22" s="115">
        <v>62.58</v>
      </c>
      <c r="G22" s="116"/>
      <c r="H22" s="116"/>
      <c r="I22" s="116"/>
      <c r="J22" s="116"/>
      <c r="K22" s="116"/>
      <c r="L22" s="116">
        <v>0</v>
      </c>
      <c r="M22" s="116"/>
      <c r="N22" s="116"/>
      <c r="O22" s="116"/>
      <c r="P22" s="116"/>
      <c r="Q22" s="116"/>
      <c r="R22" s="124">
        <v>62.58</v>
      </c>
      <c r="S22" s="116"/>
      <c r="T22" s="116"/>
      <c r="U22" s="116"/>
      <c r="V22" s="124"/>
    </row>
    <row r="23" s="104" customFormat="1" ht="18" customHeight="1" spans="1:22">
      <c r="A23" s="112">
        <v>221</v>
      </c>
      <c r="B23" s="191" t="s">
        <v>181</v>
      </c>
      <c r="C23" s="191" t="s">
        <v>190</v>
      </c>
      <c r="D23" s="113">
        <v>2210201</v>
      </c>
      <c r="E23" s="114" t="s">
        <v>200</v>
      </c>
      <c r="F23" s="115">
        <v>62.58</v>
      </c>
      <c r="G23" s="116"/>
      <c r="H23" s="116"/>
      <c r="I23" s="116"/>
      <c r="J23" s="116"/>
      <c r="K23" s="116"/>
      <c r="L23" s="116">
        <v>0</v>
      </c>
      <c r="M23" s="116"/>
      <c r="N23" s="116"/>
      <c r="O23" s="116"/>
      <c r="P23" s="116"/>
      <c r="Q23" s="116"/>
      <c r="R23" s="124">
        <v>62.58</v>
      </c>
      <c r="S23" s="116"/>
      <c r="T23" s="116"/>
      <c r="U23" s="116"/>
      <c r="V23" s="124"/>
    </row>
  </sheetData>
  <mergeCells count="11">
    <mergeCell ref="A1:V1"/>
    <mergeCell ref="A2:T2"/>
    <mergeCell ref="U2:V2"/>
    <mergeCell ref="A3:C3"/>
    <mergeCell ref="G3:K3"/>
    <mergeCell ref="L3:Q3"/>
    <mergeCell ref="S3:V3"/>
    <mergeCell ref="D3:D4"/>
    <mergeCell ref="E3:E4"/>
    <mergeCell ref="F3:F4"/>
    <mergeCell ref="R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  <ignoredErrors>
    <ignoredError sqref="G18:G20" formulaRange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G37" sqref="G37"/>
    </sheetView>
  </sheetViews>
  <sheetFormatPr defaultColWidth="10" defaultRowHeight="14.4" outlineLevelRow="7"/>
  <cols>
    <col min="1" max="1" width="4.75" customWidth="1"/>
    <col min="2" max="2" width="5.83333333333333" customWidth="1"/>
    <col min="3" max="3" width="7.60185185185185" customWidth="1"/>
    <col min="4" max="4" width="12.4814814814815" customWidth="1"/>
    <col min="5" max="5" width="35.6296296296296" customWidth="1"/>
    <col min="6" max="6" width="12.0555555555556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3" width="9.76851851851852" customWidth="1"/>
  </cols>
  <sheetData>
    <row r="1" ht="46.55" customHeight="1" spans="1:11">
      <c r="A1" s="3" t="s">
        <v>15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4.15" customHeight="1" spans="1:11">
      <c r="A2" s="4" t="s">
        <v>29</v>
      </c>
      <c r="B2" s="4"/>
      <c r="C2" s="4"/>
      <c r="D2" s="4"/>
      <c r="E2" s="4"/>
      <c r="F2" s="4"/>
      <c r="G2" s="4"/>
      <c r="H2" s="4"/>
      <c r="I2" s="4"/>
      <c r="J2" s="14" t="s">
        <v>30</v>
      </c>
      <c r="K2" s="14"/>
    </row>
    <row r="3" s="1" customFormat="1" ht="23.25" customHeight="1" spans="1:11">
      <c r="A3" s="5" t="s">
        <v>152</v>
      </c>
      <c r="B3" s="5"/>
      <c r="C3" s="5"/>
      <c r="D3" s="5" t="s">
        <v>205</v>
      </c>
      <c r="E3" s="5" t="s">
        <v>206</v>
      </c>
      <c r="F3" s="5" t="s">
        <v>312</v>
      </c>
      <c r="G3" s="5" t="s">
        <v>313</v>
      </c>
      <c r="H3" s="5" t="s">
        <v>314</v>
      </c>
      <c r="I3" s="5" t="s">
        <v>315</v>
      </c>
      <c r="J3" s="5" t="s">
        <v>316</v>
      </c>
      <c r="K3" s="5" t="s">
        <v>317</v>
      </c>
    </row>
    <row r="4" s="1" customFormat="1" ht="23.25" customHeight="1" spans="1:11">
      <c r="A4" s="5" t="s">
        <v>160</v>
      </c>
      <c r="B4" s="5" t="s">
        <v>161</v>
      </c>
      <c r="C4" s="5" t="s">
        <v>162</v>
      </c>
      <c r="D4" s="5"/>
      <c r="E4" s="5"/>
      <c r="F4" s="5"/>
      <c r="G4" s="5"/>
      <c r="H4" s="5"/>
      <c r="I4" s="5"/>
      <c r="J4" s="5"/>
      <c r="K4" s="5"/>
    </row>
    <row r="5" s="1" customFormat="1" ht="22.8" customHeight="1" spans="1:11">
      <c r="A5" s="52"/>
      <c r="B5" s="52"/>
      <c r="C5" s="52"/>
      <c r="D5" s="52"/>
      <c r="E5" s="52" t="s">
        <v>133</v>
      </c>
      <c r="F5" s="88">
        <v>1.13</v>
      </c>
      <c r="G5" s="88"/>
      <c r="H5" s="88"/>
      <c r="I5" s="53"/>
      <c r="J5" s="88">
        <v>1.13</v>
      </c>
      <c r="K5" s="53"/>
    </row>
    <row r="6" s="1" customFormat="1" ht="22.8" customHeight="1" spans="1:11">
      <c r="A6" s="102">
        <v>201</v>
      </c>
      <c r="B6" s="101"/>
      <c r="C6" s="101"/>
      <c r="D6" s="102"/>
      <c r="E6" s="103" t="s">
        <v>163</v>
      </c>
      <c r="F6" s="88">
        <v>1.13</v>
      </c>
      <c r="G6" s="88"/>
      <c r="H6" s="88"/>
      <c r="I6" s="53"/>
      <c r="J6" s="88">
        <v>1.13</v>
      </c>
      <c r="K6" s="53"/>
    </row>
    <row r="7" s="1" customFormat="1" ht="22.8" customHeight="1" spans="1:11">
      <c r="A7" s="62">
        <v>201</v>
      </c>
      <c r="B7" s="189" t="s">
        <v>164</v>
      </c>
      <c r="C7" s="101"/>
      <c r="D7" s="102"/>
      <c r="E7" s="103" t="s">
        <v>165</v>
      </c>
      <c r="F7" s="88">
        <v>1.13</v>
      </c>
      <c r="G7" s="88"/>
      <c r="H7" s="88"/>
      <c r="I7" s="53"/>
      <c r="J7" s="88">
        <v>1.13</v>
      </c>
      <c r="K7" s="53"/>
    </row>
    <row r="8" s="1" customFormat="1" ht="22.8" customHeight="1" spans="1:11">
      <c r="A8" s="62">
        <v>201</v>
      </c>
      <c r="B8" s="189" t="s">
        <v>164</v>
      </c>
      <c r="C8" s="86">
        <v>99</v>
      </c>
      <c r="D8" s="62">
        <v>430</v>
      </c>
      <c r="E8" s="103" t="s">
        <v>318</v>
      </c>
      <c r="F8" s="88">
        <v>1.13</v>
      </c>
      <c r="G8" s="88"/>
      <c r="H8" s="88"/>
      <c r="I8" s="53"/>
      <c r="J8" s="88">
        <v>1.13</v>
      </c>
      <c r="K8" s="53"/>
    </row>
  </sheetData>
  <mergeCells count="12">
    <mergeCell ref="A1:K1"/>
    <mergeCell ref="A2:I2"/>
    <mergeCell ref="J2:K2"/>
    <mergeCell ref="A3:C3"/>
    <mergeCell ref="D3:D4"/>
    <mergeCell ref="E3:E4"/>
    <mergeCell ref="F3:F4"/>
    <mergeCell ref="G3:G4"/>
    <mergeCell ref="H3:H4"/>
    <mergeCell ref="I3:I4"/>
    <mergeCell ref="J3:J4"/>
    <mergeCell ref="K3:K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workbookViewId="0">
      <selection activeCell="K38" sqref="K38"/>
    </sheetView>
  </sheetViews>
  <sheetFormatPr defaultColWidth="10" defaultRowHeight="14.4" outlineLevelRow="7"/>
  <cols>
    <col min="1" max="1" width="4.75" customWidth="1"/>
    <col min="2" max="2" width="5.42592592592593" customWidth="1"/>
    <col min="3" max="3" width="5.96296296296296" customWidth="1"/>
    <col min="4" max="4" width="9.76851851851852" customWidth="1"/>
    <col min="5" max="5" width="33.75" customWidth="1"/>
    <col min="6" max="18" width="7.69444444444444" customWidth="1"/>
  </cols>
  <sheetData>
    <row r="1" ht="40.5" customHeight="1" spans="1:18">
      <c r="A1" s="3" t="s">
        <v>16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24.15" customHeight="1" spans="1:18">
      <c r="A2" s="4" t="s">
        <v>29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4" t="s">
        <v>30</v>
      </c>
      <c r="R2" s="14"/>
    </row>
    <row r="3" s="1" customFormat="1" ht="24.15" customHeight="1" spans="1:18">
      <c r="A3" s="5" t="s">
        <v>152</v>
      </c>
      <c r="B3" s="5"/>
      <c r="C3" s="5"/>
      <c r="D3" s="5" t="s">
        <v>205</v>
      </c>
      <c r="E3" s="5" t="s">
        <v>206</v>
      </c>
      <c r="F3" s="5" t="s">
        <v>312</v>
      </c>
      <c r="G3" s="5" t="s">
        <v>319</v>
      </c>
      <c r="H3" s="5" t="s">
        <v>320</v>
      </c>
      <c r="I3" s="5" t="s">
        <v>321</v>
      </c>
      <c r="J3" s="5" t="s">
        <v>322</v>
      </c>
      <c r="K3" s="5" t="s">
        <v>323</v>
      </c>
      <c r="L3" s="5" t="s">
        <v>324</v>
      </c>
      <c r="M3" s="5" t="s">
        <v>325</v>
      </c>
      <c r="N3" s="5" t="s">
        <v>314</v>
      </c>
      <c r="O3" s="5" t="s">
        <v>326</v>
      </c>
      <c r="P3" s="5" t="s">
        <v>327</v>
      </c>
      <c r="Q3" s="5" t="s">
        <v>315</v>
      </c>
      <c r="R3" s="5" t="s">
        <v>317</v>
      </c>
    </row>
    <row r="4" s="1" customFormat="1" ht="21.55" customHeight="1" spans="1:18">
      <c r="A4" s="5" t="s">
        <v>160</v>
      </c>
      <c r="B4" s="5" t="s">
        <v>161</v>
      </c>
      <c r="C4" s="5" t="s">
        <v>162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="1" customFormat="1" ht="22.8" customHeight="1" spans="1:18">
      <c r="A5" s="52"/>
      <c r="B5" s="52"/>
      <c r="C5" s="52"/>
      <c r="D5" s="52"/>
      <c r="E5" s="52" t="s">
        <v>133</v>
      </c>
      <c r="F5" s="88">
        <v>1.13</v>
      </c>
      <c r="G5" s="88"/>
      <c r="H5" s="88">
        <v>1.13</v>
      </c>
      <c r="I5" s="53"/>
      <c r="J5" s="53"/>
      <c r="K5" s="53"/>
      <c r="L5" s="53"/>
      <c r="M5" s="53"/>
      <c r="N5" s="53"/>
      <c r="O5" s="53"/>
      <c r="P5" s="53"/>
      <c r="Q5" s="53"/>
      <c r="R5" s="53"/>
    </row>
    <row r="6" s="1" customFormat="1" ht="22.8" customHeight="1" spans="1:18">
      <c r="A6" s="58">
        <v>201</v>
      </c>
      <c r="B6" s="99"/>
      <c r="C6" s="99"/>
      <c r="D6" s="58"/>
      <c r="E6" s="100" t="s">
        <v>163</v>
      </c>
      <c r="F6" s="94">
        <v>1.13</v>
      </c>
      <c r="G6" s="94"/>
      <c r="H6" s="94">
        <v>1.13</v>
      </c>
      <c r="I6" s="94"/>
      <c r="J6" s="94"/>
      <c r="K6" s="94"/>
      <c r="L6" s="94"/>
      <c r="M6" s="94"/>
      <c r="N6" s="94"/>
      <c r="O6" s="94"/>
      <c r="P6" s="94"/>
      <c r="Q6" s="94"/>
      <c r="R6" s="94"/>
    </row>
    <row r="7" s="1" customFormat="1" ht="22.8" customHeight="1" spans="1:18">
      <c r="A7" s="62">
        <v>201</v>
      </c>
      <c r="B7" s="189" t="s">
        <v>164</v>
      </c>
      <c r="C7" s="101"/>
      <c r="D7" s="102"/>
      <c r="E7" s="103" t="s">
        <v>165</v>
      </c>
      <c r="F7" s="88">
        <v>1.13</v>
      </c>
      <c r="G7" s="88"/>
      <c r="H7" s="88">
        <v>1.13</v>
      </c>
      <c r="I7" s="88"/>
      <c r="J7" s="88"/>
      <c r="K7" s="88"/>
      <c r="L7" s="88"/>
      <c r="M7" s="88"/>
      <c r="N7" s="88"/>
      <c r="O7" s="88"/>
      <c r="P7" s="88"/>
      <c r="Q7" s="88"/>
      <c r="R7" s="88"/>
    </row>
    <row r="8" s="1" customFormat="1" ht="20" customHeight="1" spans="1:18">
      <c r="A8" s="62">
        <v>201</v>
      </c>
      <c r="B8" s="189" t="s">
        <v>164</v>
      </c>
      <c r="C8" s="86">
        <v>99</v>
      </c>
      <c r="D8" s="62">
        <v>430</v>
      </c>
      <c r="E8" s="103" t="s">
        <v>166</v>
      </c>
      <c r="F8" s="88">
        <v>1.13</v>
      </c>
      <c r="G8" s="88"/>
      <c r="H8" s="88">
        <v>1.13</v>
      </c>
      <c r="I8" s="88"/>
      <c r="J8" s="88"/>
      <c r="K8" s="88"/>
      <c r="L8" s="88"/>
      <c r="M8" s="88"/>
      <c r="N8" s="88"/>
      <c r="O8" s="88"/>
      <c r="P8" s="88"/>
      <c r="Q8" s="88"/>
      <c r="R8" s="88"/>
    </row>
  </sheetData>
  <mergeCells count="19">
    <mergeCell ref="A1:R1"/>
    <mergeCell ref="A2:P2"/>
    <mergeCell ref="Q2:R2"/>
    <mergeCell ref="A3:C3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workbookViewId="0">
      <selection activeCell="A1" sqref="$A1:$XFD1048576"/>
    </sheetView>
  </sheetViews>
  <sheetFormatPr defaultColWidth="10" defaultRowHeight="14.4" outlineLevelRow="7"/>
  <cols>
    <col min="1" max="3" width="5.12962962962963" style="2" customWidth="1"/>
    <col min="4" max="4" width="10.75" customWidth="1"/>
    <col min="5" max="5" width="24.8796296296296" customWidth="1"/>
    <col min="6" max="6" width="9.62962962962963" customWidth="1"/>
    <col min="7" max="20" width="10" customWidth="1"/>
  </cols>
  <sheetData>
    <row r="1" ht="36.2" customHeight="1" spans="1:20">
      <c r="A1" s="3" t="s">
        <v>17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="1" customFormat="1" ht="24.15" customHeight="1" spans="1:20">
      <c r="A2" s="90" t="s">
        <v>29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14" t="s">
        <v>30</v>
      </c>
      <c r="T2" s="14"/>
    </row>
    <row r="3" s="1" customFormat="1" ht="28.45" customHeight="1" spans="1:20">
      <c r="A3" s="5" t="s">
        <v>152</v>
      </c>
      <c r="B3" s="5"/>
      <c r="C3" s="5"/>
      <c r="D3" s="5" t="s">
        <v>205</v>
      </c>
      <c r="E3" s="5" t="s">
        <v>206</v>
      </c>
      <c r="F3" s="5" t="s">
        <v>312</v>
      </c>
      <c r="G3" s="5" t="s">
        <v>209</v>
      </c>
      <c r="H3" s="5"/>
      <c r="I3" s="5"/>
      <c r="J3" s="5"/>
      <c r="K3" s="5"/>
      <c r="L3" s="5"/>
      <c r="M3" s="5"/>
      <c r="N3" s="5"/>
      <c r="O3" s="5"/>
      <c r="P3" s="5"/>
      <c r="Q3" s="5"/>
      <c r="R3" s="5" t="s">
        <v>212</v>
      </c>
      <c r="S3" s="5"/>
      <c r="T3" s="5"/>
    </row>
    <row r="4" s="1" customFormat="1" ht="36.2" customHeight="1" spans="1:20">
      <c r="A4" s="5" t="s">
        <v>160</v>
      </c>
      <c r="B4" s="5" t="s">
        <v>161</v>
      </c>
      <c r="C4" s="5" t="s">
        <v>162</v>
      </c>
      <c r="D4" s="5"/>
      <c r="E4" s="5"/>
      <c r="F4" s="5"/>
      <c r="G4" s="5" t="s">
        <v>133</v>
      </c>
      <c r="H4" s="5" t="s">
        <v>328</v>
      </c>
      <c r="I4" s="5" t="s">
        <v>283</v>
      </c>
      <c r="J4" s="5" t="s">
        <v>285</v>
      </c>
      <c r="K4" s="5" t="s">
        <v>329</v>
      </c>
      <c r="L4" s="5" t="s">
        <v>330</v>
      </c>
      <c r="M4" s="5" t="s">
        <v>331</v>
      </c>
      <c r="N4" s="5" t="s">
        <v>332</v>
      </c>
      <c r="O4" s="5" t="s">
        <v>333</v>
      </c>
      <c r="P4" s="5" t="s">
        <v>287</v>
      </c>
      <c r="Q4" s="5" t="s">
        <v>293</v>
      </c>
      <c r="R4" s="5" t="s">
        <v>133</v>
      </c>
      <c r="S4" s="5" t="s">
        <v>268</v>
      </c>
      <c r="T4" s="5" t="s">
        <v>298</v>
      </c>
    </row>
    <row r="5" s="1" customFormat="1" ht="22.8" customHeight="1" spans="1:20">
      <c r="A5" s="5"/>
      <c r="B5" s="5"/>
      <c r="C5" s="5"/>
      <c r="D5" s="54"/>
      <c r="E5" s="52" t="s">
        <v>133</v>
      </c>
      <c r="F5" s="91">
        <v>267.63</v>
      </c>
      <c r="G5" s="91">
        <v>267.63</v>
      </c>
      <c r="H5" s="91">
        <v>106.78</v>
      </c>
      <c r="I5" s="80">
        <v>3.76</v>
      </c>
      <c r="J5" s="80">
        <v>1.84</v>
      </c>
      <c r="K5" s="80"/>
      <c r="L5" s="80"/>
      <c r="M5" s="80"/>
      <c r="N5" s="91"/>
      <c r="O5" s="91"/>
      <c r="P5" s="80">
        <v>2.43</v>
      </c>
      <c r="Q5" s="96">
        <v>152.82</v>
      </c>
      <c r="R5" s="91"/>
      <c r="S5" s="91"/>
      <c r="T5" s="91"/>
    </row>
    <row r="6" s="1" customFormat="1" ht="20" customHeight="1" spans="1:20">
      <c r="A6" s="58">
        <v>215</v>
      </c>
      <c r="B6" s="81"/>
      <c r="C6" s="82"/>
      <c r="D6" s="60">
        <v>215</v>
      </c>
      <c r="E6" s="83" t="s">
        <v>192</v>
      </c>
      <c r="F6" s="84">
        <v>267.63</v>
      </c>
      <c r="G6" s="84">
        <v>267.63</v>
      </c>
      <c r="H6" s="92">
        <v>106.78</v>
      </c>
      <c r="I6" s="84">
        <v>3.76</v>
      </c>
      <c r="J6" s="84">
        <v>1.84</v>
      </c>
      <c r="K6" s="94"/>
      <c r="L6" s="94"/>
      <c r="M6" s="84"/>
      <c r="N6" s="84"/>
      <c r="O6" s="84"/>
      <c r="P6" s="94">
        <v>2.43</v>
      </c>
      <c r="Q6" s="97">
        <v>152.82</v>
      </c>
      <c r="R6" s="84"/>
      <c r="S6" s="84"/>
      <c r="T6" s="84"/>
    </row>
    <row r="7" s="57" customFormat="1" ht="20" customHeight="1" spans="1:20">
      <c r="A7" s="62">
        <v>215</v>
      </c>
      <c r="B7" s="189" t="s">
        <v>168</v>
      </c>
      <c r="C7" s="86"/>
      <c r="D7" s="49">
        <v>21508</v>
      </c>
      <c r="E7" s="67" t="s">
        <v>195</v>
      </c>
      <c r="F7" s="88">
        <v>267.63</v>
      </c>
      <c r="G7" s="88">
        <f>SUM(H7:Q7)</f>
        <v>267.63</v>
      </c>
      <c r="H7" s="93">
        <v>106.78</v>
      </c>
      <c r="I7" s="95">
        <v>3.76</v>
      </c>
      <c r="J7" s="95">
        <v>1.84</v>
      </c>
      <c r="K7" s="95"/>
      <c r="L7" s="95"/>
      <c r="M7" s="95"/>
      <c r="N7" s="95"/>
      <c r="O7" s="95"/>
      <c r="P7" s="95">
        <v>2.43</v>
      </c>
      <c r="Q7" s="98">
        <f>'14商品服务'!AG7+'14商品服务'!I7</f>
        <v>152.82</v>
      </c>
      <c r="R7" s="95"/>
      <c r="S7" s="95"/>
      <c r="T7" s="95"/>
    </row>
    <row r="8" s="1" customFormat="1" ht="20" customHeight="1" spans="1:20">
      <c r="A8" s="62">
        <v>215</v>
      </c>
      <c r="B8" s="189" t="s">
        <v>168</v>
      </c>
      <c r="C8" s="188" t="s">
        <v>190</v>
      </c>
      <c r="D8" s="49">
        <v>2150801</v>
      </c>
      <c r="E8" s="89" t="s">
        <v>194</v>
      </c>
      <c r="F8" s="88">
        <v>267.63</v>
      </c>
      <c r="G8" s="88">
        <f>SUM(H8:Q8)</f>
        <v>267.63</v>
      </c>
      <c r="H8" s="93">
        <v>106.78</v>
      </c>
      <c r="I8" s="88">
        <v>3.76</v>
      </c>
      <c r="J8" s="88">
        <v>1.84</v>
      </c>
      <c r="K8" s="88"/>
      <c r="L8" s="80"/>
      <c r="M8" s="88"/>
      <c r="N8" s="80"/>
      <c r="O8" s="88"/>
      <c r="P8" s="88">
        <v>2.43</v>
      </c>
      <c r="Q8" s="98">
        <f>'14商品服务'!AG8+'14商品服务'!I8</f>
        <v>152.82</v>
      </c>
      <c r="R8" s="88"/>
      <c r="S8" s="88"/>
      <c r="T8" s="88"/>
    </row>
  </sheetData>
  <mergeCells count="9">
    <mergeCell ref="A1:T1"/>
    <mergeCell ref="A2:R2"/>
    <mergeCell ref="S2:T2"/>
    <mergeCell ref="A3:C3"/>
    <mergeCell ref="G3:Q3"/>
    <mergeCell ref="R3:T3"/>
    <mergeCell ref="D3:D4"/>
    <mergeCell ref="E3:E4"/>
    <mergeCell ref="F3:F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8"/>
  <sheetViews>
    <sheetView workbookViewId="0">
      <selection activeCell="A1" sqref="$A1:$XFD1048576"/>
    </sheetView>
  </sheetViews>
  <sheetFormatPr defaultColWidth="10" defaultRowHeight="14.4" outlineLevelRow="7"/>
  <cols>
    <col min="1" max="3" width="4.4537037037037" customWidth="1"/>
    <col min="4" max="4" width="8.69444444444444" customWidth="1"/>
    <col min="5" max="5" width="24.5" customWidth="1"/>
    <col min="6" max="6" width="9.37962962962963" customWidth="1"/>
    <col min="7" max="33" width="8.46296296296296" customWidth="1"/>
    <col min="34" max="35" width="9.76851851851852" customWidth="1"/>
  </cols>
  <sheetData>
    <row r="1" ht="34" customHeight="1" spans="1:33">
      <c r="A1" s="3" t="s">
        <v>18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="1" customFormat="1" ht="24.15" customHeight="1" spans="1:33">
      <c r="A2" s="4" t="s">
        <v>29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14" t="s">
        <v>30</v>
      </c>
      <c r="AG2" s="14"/>
    </row>
    <row r="3" s="1" customFormat="1" ht="25" customHeight="1" spans="1:33">
      <c r="A3" s="45" t="s">
        <v>152</v>
      </c>
      <c r="B3" s="45"/>
      <c r="C3" s="45"/>
      <c r="D3" s="45" t="s">
        <v>205</v>
      </c>
      <c r="E3" s="45" t="s">
        <v>206</v>
      </c>
      <c r="F3" s="45" t="s">
        <v>334</v>
      </c>
      <c r="G3" s="45" t="s">
        <v>270</v>
      </c>
      <c r="H3" s="45" t="s">
        <v>272</v>
      </c>
      <c r="I3" s="45" t="s">
        <v>274</v>
      </c>
      <c r="J3" s="45" t="s">
        <v>335</v>
      </c>
      <c r="K3" s="45" t="s">
        <v>275</v>
      </c>
      <c r="L3" s="45" t="s">
        <v>276</v>
      </c>
      <c r="M3" s="45" t="s">
        <v>278</v>
      </c>
      <c r="N3" s="45" t="s">
        <v>336</v>
      </c>
      <c r="O3" s="45" t="s">
        <v>281</v>
      </c>
      <c r="P3" s="45" t="s">
        <v>280</v>
      </c>
      <c r="Q3" s="45" t="s">
        <v>332</v>
      </c>
      <c r="R3" s="45" t="s">
        <v>287</v>
      </c>
      <c r="S3" s="45" t="s">
        <v>337</v>
      </c>
      <c r="T3" s="45" t="s">
        <v>283</v>
      </c>
      <c r="U3" s="45" t="s">
        <v>285</v>
      </c>
      <c r="V3" s="45" t="s">
        <v>331</v>
      </c>
      <c r="W3" s="45" t="s">
        <v>338</v>
      </c>
      <c r="X3" s="45" t="s">
        <v>339</v>
      </c>
      <c r="Y3" s="45" t="s">
        <v>340</v>
      </c>
      <c r="Z3" s="45" t="s">
        <v>341</v>
      </c>
      <c r="AA3" s="45" t="s">
        <v>330</v>
      </c>
      <c r="AB3" s="45" t="s">
        <v>289</v>
      </c>
      <c r="AC3" s="45" t="s">
        <v>342</v>
      </c>
      <c r="AD3" s="45" t="s">
        <v>333</v>
      </c>
      <c r="AE3" s="45" t="s">
        <v>291</v>
      </c>
      <c r="AF3" s="45" t="s">
        <v>343</v>
      </c>
      <c r="AG3" s="45" t="s">
        <v>293</v>
      </c>
    </row>
    <row r="4" s="1" customFormat="1" ht="21.55" customHeight="1" spans="1:33">
      <c r="A4" s="45" t="s">
        <v>160</v>
      </c>
      <c r="B4" s="45" t="s">
        <v>161</v>
      </c>
      <c r="C4" s="45" t="s">
        <v>162</v>
      </c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</row>
    <row r="5" s="78" customFormat="1" ht="20" customHeight="1" spans="1:33">
      <c r="A5" s="45"/>
      <c r="B5" s="45"/>
      <c r="C5" s="45"/>
      <c r="D5" s="79"/>
      <c r="E5" s="45" t="s">
        <v>133</v>
      </c>
      <c r="F5" s="80">
        <f>F6</f>
        <v>267.63</v>
      </c>
      <c r="G5" s="80">
        <f>G6</f>
        <v>22.35</v>
      </c>
      <c r="H5" s="80">
        <f>H6</f>
        <v>8.26</v>
      </c>
      <c r="I5" s="80">
        <f>I6</f>
        <v>34.11</v>
      </c>
      <c r="J5" s="80"/>
      <c r="K5" s="80">
        <f>K6</f>
        <v>2</v>
      </c>
      <c r="L5" s="80">
        <f>L6</f>
        <v>22.38</v>
      </c>
      <c r="M5" s="80">
        <f>M6</f>
        <v>1.85</v>
      </c>
      <c r="N5" s="80"/>
      <c r="O5" s="80">
        <f>O6</f>
        <v>18.62</v>
      </c>
      <c r="P5" s="80">
        <f>P6</f>
        <v>2.63</v>
      </c>
      <c r="Q5" s="80"/>
      <c r="R5" s="80">
        <f>R6</f>
        <v>2.43</v>
      </c>
      <c r="S5" s="80"/>
      <c r="T5" s="80">
        <v>3.76</v>
      </c>
      <c r="U5" s="80">
        <v>1.84</v>
      </c>
      <c r="V5" s="80"/>
      <c r="W5" s="80"/>
      <c r="X5" s="80"/>
      <c r="Y5" s="80"/>
      <c r="Z5" s="80"/>
      <c r="AA5" s="80"/>
      <c r="AB5" s="80">
        <f>AB6</f>
        <v>22.83</v>
      </c>
      <c r="AC5" s="80"/>
      <c r="AD5" s="80"/>
      <c r="AE5" s="80">
        <f>AE6</f>
        <v>5.86</v>
      </c>
      <c r="AF5" s="80"/>
      <c r="AG5" s="80">
        <f>AG6</f>
        <v>118.71</v>
      </c>
    </row>
    <row r="6" s="1" customFormat="1" ht="20" customHeight="1" spans="1:33">
      <c r="A6" s="58">
        <v>215</v>
      </c>
      <c r="B6" s="81"/>
      <c r="C6" s="82"/>
      <c r="D6" s="60">
        <v>215</v>
      </c>
      <c r="E6" s="83" t="s">
        <v>192</v>
      </c>
      <c r="F6" s="84">
        <f>F7</f>
        <v>267.63</v>
      </c>
      <c r="G6" s="84">
        <f>G7</f>
        <v>22.35</v>
      </c>
      <c r="H6" s="84">
        <f>H7</f>
        <v>8.26</v>
      </c>
      <c r="I6" s="84">
        <f>I7</f>
        <v>34.11</v>
      </c>
      <c r="J6" s="84"/>
      <c r="K6" s="84">
        <f>K7</f>
        <v>2</v>
      </c>
      <c r="L6" s="84">
        <f>L7</f>
        <v>22.38</v>
      </c>
      <c r="M6" s="84">
        <f>M7</f>
        <v>1.85</v>
      </c>
      <c r="N6" s="84"/>
      <c r="O6" s="84">
        <f>O7</f>
        <v>18.62</v>
      </c>
      <c r="P6" s="84">
        <f>P7</f>
        <v>2.63</v>
      </c>
      <c r="Q6" s="84"/>
      <c r="R6" s="84">
        <f>R7</f>
        <v>2.43</v>
      </c>
      <c r="S6" s="84"/>
      <c r="T6" s="84">
        <v>3.76</v>
      </c>
      <c r="U6" s="84">
        <v>1.84</v>
      </c>
      <c r="V6" s="84"/>
      <c r="W6" s="84"/>
      <c r="X6" s="84"/>
      <c r="Y6" s="84"/>
      <c r="Z6" s="84"/>
      <c r="AA6" s="84"/>
      <c r="AB6" s="84">
        <f>AB7</f>
        <v>22.83</v>
      </c>
      <c r="AC6" s="84"/>
      <c r="AD6" s="84"/>
      <c r="AE6" s="84">
        <f>AE7</f>
        <v>5.86</v>
      </c>
      <c r="AF6" s="84"/>
      <c r="AG6" s="84">
        <f>AG7</f>
        <v>118.71</v>
      </c>
    </row>
    <row r="7" s="57" customFormat="1" ht="20" customHeight="1" spans="1:33">
      <c r="A7" s="62">
        <v>215</v>
      </c>
      <c r="B7" s="189" t="s">
        <v>168</v>
      </c>
      <c r="C7" s="86"/>
      <c r="D7" s="49">
        <v>21508</v>
      </c>
      <c r="E7" s="67" t="s">
        <v>195</v>
      </c>
      <c r="F7" s="87">
        <f>SUM(G7:AG7)</f>
        <v>267.63</v>
      </c>
      <c r="G7" s="88">
        <v>22.35</v>
      </c>
      <c r="H7" s="88">
        <v>8.26</v>
      </c>
      <c r="I7" s="88">
        <v>34.11</v>
      </c>
      <c r="J7" s="80"/>
      <c r="K7" s="88">
        <v>2</v>
      </c>
      <c r="L7" s="88">
        <v>22.38</v>
      </c>
      <c r="M7" s="88">
        <v>1.85</v>
      </c>
      <c r="N7" s="80"/>
      <c r="O7" s="88">
        <v>18.62</v>
      </c>
      <c r="P7" s="88">
        <v>2.63</v>
      </c>
      <c r="Q7" s="80"/>
      <c r="R7" s="88">
        <v>2.43</v>
      </c>
      <c r="S7" s="88"/>
      <c r="T7" s="88">
        <v>3.76</v>
      </c>
      <c r="U7" s="88">
        <v>1.84</v>
      </c>
      <c r="V7" s="88"/>
      <c r="W7" s="88"/>
      <c r="X7" s="88"/>
      <c r="Y7" s="88"/>
      <c r="Z7" s="88"/>
      <c r="AA7" s="80"/>
      <c r="AB7" s="88">
        <v>22.83</v>
      </c>
      <c r="AC7" s="80"/>
      <c r="AD7" s="80"/>
      <c r="AE7" s="88">
        <v>5.86</v>
      </c>
      <c r="AF7" s="80"/>
      <c r="AG7" s="88">
        <v>118.71</v>
      </c>
    </row>
    <row r="8" s="1" customFormat="1" ht="20" customHeight="1" spans="1:33">
      <c r="A8" s="62">
        <v>215</v>
      </c>
      <c r="B8" s="189" t="s">
        <v>168</v>
      </c>
      <c r="C8" s="188" t="s">
        <v>190</v>
      </c>
      <c r="D8" s="49">
        <v>2150801</v>
      </c>
      <c r="E8" s="89" t="s">
        <v>194</v>
      </c>
      <c r="F8" s="87">
        <f>SUM(G8:AG8)</f>
        <v>267.63</v>
      </c>
      <c r="G8" s="88">
        <v>22.35</v>
      </c>
      <c r="H8" s="88">
        <v>8.26</v>
      </c>
      <c r="I8" s="88">
        <v>34.11</v>
      </c>
      <c r="J8" s="80"/>
      <c r="K8" s="88">
        <v>2</v>
      </c>
      <c r="L8" s="88">
        <v>22.38</v>
      </c>
      <c r="M8" s="88">
        <v>1.85</v>
      </c>
      <c r="N8" s="80"/>
      <c r="O8" s="88">
        <v>18.62</v>
      </c>
      <c r="P8" s="88">
        <v>2.63</v>
      </c>
      <c r="Q8" s="80"/>
      <c r="R8" s="88">
        <v>2.43</v>
      </c>
      <c r="S8" s="88"/>
      <c r="T8" s="88">
        <v>3.76</v>
      </c>
      <c r="U8" s="88">
        <v>1.84</v>
      </c>
      <c r="V8" s="88"/>
      <c r="W8" s="88"/>
      <c r="X8" s="88"/>
      <c r="Y8" s="88"/>
      <c r="Z8" s="88"/>
      <c r="AA8" s="80"/>
      <c r="AB8" s="88">
        <v>22.83</v>
      </c>
      <c r="AC8" s="80"/>
      <c r="AD8" s="80"/>
      <c r="AE8" s="88">
        <v>5.86</v>
      </c>
      <c r="AF8" s="80"/>
      <c r="AG8" s="88">
        <v>118.71</v>
      </c>
    </row>
  </sheetData>
  <mergeCells count="34">
    <mergeCell ref="A1:AG1"/>
    <mergeCell ref="A2:AE2"/>
    <mergeCell ref="AF2:AG2"/>
    <mergeCell ref="A3:C3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I28" sqref="I28"/>
    </sheetView>
  </sheetViews>
  <sheetFormatPr defaultColWidth="10" defaultRowHeight="14.4" outlineLevelRow="6" outlineLevelCol="7"/>
  <cols>
    <col min="1" max="1" width="12.8888888888889" customWidth="1"/>
    <col min="2" max="2" width="27.9259259259259" customWidth="1"/>
    <col min="3" max="3" width="16.2962962962963" customWidth="1"/>
    <col min="4" max="4" width="16.5092592592593" customWidth="1"/>
    <col min="5" max="5" width="10.3148148148148" customWidth="1"/>
    <col min="6" max="6" width="14.1203703703704" customWidth="1"/>
    <col min="7" max="7" width="13.7037037037037" customWidth="1"/>
    <col min="8" max="8" width="13.6851851851852" customWidth="1"/>
    <col min="9" max="9" width="9.76851851851852" customWidth="1"/>
  </cols>
  <sheetData>
    <row r="1" ht="33.6" customHeight="1" spans="1:8">
      <c r="A1" s="3" t="s">
        <v>19</v>
      </c>
      <c r="B1" s="3"/>
      <c r="C1" s="3"/>
      <c r="D1" s="3"/>
      <c r="E1" s="3"/>
      <c r="F1" s="3"/>
      <c r="G1" s="3"/>
      <c r="H1" s="3"/>
    </row>
    <row r="2" s="1" customFormat="1" ht="24.15" customHeight="1" spans="1:8">
      <c r="A2" s="4" t="s">
        <v>29</v>
      </c>
      <c r="B2" s="4"/>
      <c r="C2" s="4"/>
      <c r="D2" s="4"/>
      <c r="E2" s="4"/>
      <c r="F2" s="4"/>
      <c r="G2" s="14" t="s">
        <v>30</v>
      </c>
      <c r="H2" s="14"/>
    </row>
    <row r="3" s="1" customFormat="1" ht="23.25" customHeight="1" spans="1:8">
      <c r="A3" s="5" t="s">
        <v>344</v>
      </c>
      <c r="B3" s="5" t="s">
        <v>345</v>
      </c>
      <c r="C3" s="5" t="s">
        <v>346</v>
      </c>
      <c r="D3" s="5" t="s">
        <v>347</v>
      </c>
      <c r="E3" s="5" t="s">
        <v>348</v>
      </c>
      <c r="F3" s="5"/>
      <c r="G3" s="5"/>
      <c r="H3" s="5" t="s">
        <v>331</v>
      </c>
    </row>
    <row r="4" s="1" customFormat="1" ht="25.85" customHeight="1" spans="1:8">
      <c r="A4" s="5"/>
      <c r="B4" s="5"/>
      <c r="C4" s="5"/>
      <c r="D4" s="5"/>
      <c r="E4" s="5" t="s">
        <v>135</v>
      </c>
      <c r="F4" s="5" t="s">
        <v>349</v>
      </c>
      <c r="G4" s="5" t="s">
        <v>350</v>
      </c>
      <c r="H4" s="5"/>
    </row>
    <row r="5" s="1" customFormat="1" ht="22.8" customHeight="1" spans="1:8">
      <c r="A5" s="52"/>
      <c r="B5" s="52" t="s">
        <v>133</v>
      </c>
      <c r="C5" s="53"/>
      <c r="D5" s="53"/>
      <c r="E5" s="53"/>
      <c r="F5" s="53"/>
      <c r="G5" s="53"/>
      <c r="H5" s="53">
        <v>12.56</v>
      </c>
    </row>
    <row r="6" s="1" customFormat="1" ht="22.8" customHeight="1" spans="1:8">
      <c r="A6" s="76" t="s">
        <v>351</v>
      </c>
      <c r="B6" s="76" t="s">
        <v>151</v>
      </c>
      <c r="C6" s="77">
        <v>12.56</v>
      </c>
      <c r="D6" s="77"/>
      <c r="E6" s="77">
        <v>12.56</v>
      </c>
      <c r="F6" s="77"/>
      <c r="G6" s="77"/>
      <c r="H6" s="77">
        <v>12.56</v>
      </c>
    </row>
    <row r="7" s="1" customFormat="1" ht="12"/>
  </sheetData>
  <mergeCells count="9">
    <mergeCell ref="A1:H1"/>
    <mergeCell ref="A2:F2"/>
    <mergeCell ref="G2:H2"/>
    <mergeCell ref="E3:G3"/>
    <mergeCell ref="A3:A4"/>
    <mergeCell ref="B3:B4"/>
    <mergeCell ref="C3:C4"/>
    <mergeCell ref="D3:D4"/>
    <mergeCell ref="H3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C13" sqref="C13"/>
    </sheetView>
  </sheetViews>
  <sheetFormatPr defaultColWidth="10" defaultRowHeight="14.4" outlineLevelCol="7"/>
  <cols>
    <col min="1" max="1" width="9.4537037037037" customWidth="1"/>
    <col min="2" max="2" width="41.3796296296296" customWidth="1"/>
    <col min="3" max="3" width="15.8796296296296" style="68" customWidth="1"/>
    <col min="4" max="4" width="14.75" customWidth="1"/>
    <col min="5" max="5" width="14.787037037037" customWidth="1"/>
    <col min="6" max="6" width="18.2685185185185" customWidth="1"/>
    <col min="7" max="7" width="11.6296296296296" customWidth="1"/>
    <col min="8" max="8" width="13.037037037037" style="69" customWidth="1"/>
  </cols>
  <sheetData>
    <row r="1" ht="31" customHeight="1" spans="1:8">
      <c r="A1" s="3" t="s">
        <v>20</v>
      </c>
      <c r="B1" s="3"/>
      <c r="C1" s="70"/>
      <c r="D1" s="3"/>
      <c r="E1" s="3"/>
      <c r="F1" s="3"/>
      <c r="G1" s="3"/>
      <c r="H1" s="71"/>
    </row>
    <row r="2" s="1" customFormat="1" ht="24.15" customHeight="1" spans="1:8">
      <c r="A2" s="4" t="s">
        <v>29</v>
      </c>
      <c r="B2" s="4"/>
      <c r="C2" s="72"/>
      <c r="D2" s="4"/>
      <c r="E2" s="4"/>
      <c r="F2" s="4"/>
      <c r="G2" s="14" t="s">
        <v>30</v>
      </c>
      <c r="H2" s="73"/>
    </row>
    <row r="3" s="1" customFormat="1" ht="22" customHeight="1" spans="1:8">
      <c r="A3" s="5" t="s">
        <v>153</v>
      </c>
      <c r="B3" s="5" t="s">
        <v>154</v>
      </c>
      <c r="C3" s="74" t="s">
        <v>133</v>
      </c>
      <c r="D3" s="5" t="s">
        <v>352</v>
      </c>
      <c r="E3" s="5"/>
      <c r="F3" s="5"/>
      <c r="G3" s="5"/>
      <c r="H3" s="74" t="s">
        <v>156</v>
      </c>
    </row>
    <row r="4" s="1" customFormat="1" ht="22" customHeight="1" spans="1:8">
      <c r="A4" s="5"/>
      <c r="B4" s="5"/>
      <c r="C4" s="74"/>
      <c r="D4" s="5" t="s">
        <v>135</v>
      </c>
      <c r="E4" s="5" t="s">
        <v>241</v>
      </c>
      <c r="F4" s="5"/>
      <c r="G4" s="5" t="s">
        <v>242</v>
      </c>
      <c r="H4" s="74"/>
    </row>
    <row r="5" s="1" customFormat="1" ht="22" customHeight="1" spans="1:8">
      <c r="A5" s="9"/>
      <c r="B5" s="9"/>
      <c r="C5" s="75"/>
      <c r="D5" s="9"/>
      <c r="E5" s="9" t="s">
        <v>222</v>
      </c>
      <c r="F5" s="9" t="s">
        <v>216</v>
      </c>
      <c r="G5" s="9"/>
      <c r="H5" s="75"/>
    </row>
    <row r="6" s="1" customFormat="1" ht="22" customHeight="1" spans="1:8">
      <c r="A6" s="46"/>
      <c r="B6" s="45" t="s">
        <v>353</v>
      </c>
      <c r="C6" s="47">
        <f>C7+C13</f>
        <v>63249.41</v>
      </c>
      <c r="D6" s="47">
        <f>D7+D13</f>
        <v>63249.41</v>
      </c>
      <c r="E6" s="47"/>
      <c r="F6" s="47"/>
      <c r="G6" s="47"/>
      <c r="H6" s="47">
        <f>H7+H13</f>
        <v>63249.41</v>
      </c>
    </row>
    <row r="7" s="1" customFormat="1" ht="22" customHeight="1" spans="1:8">
      <c r="A7" s="60">
        <v>212</v>
      </c>
      <c r="B7" s="60" t="s">
        <v>184</v>
      </c>
      <c r="C7" s="61">
        <v>20372.98</v>
      </c>
      <c r="D7" s="61">
        <v>20372.98</v>
      </c>
      <c r="E7" s="60"/>
      <c r="F7" s="61"/>
      <c r="G7" s="61"/>
      <c r="H7" s="61">
        <v>20372.98</v>
      </c>
    </row>
    <row r="8" s="1" customFormat="1" ht="22" customHeight="1" spans="1:8">
      <c r="A8" s="49">
        <v>21208</v>
      </c>
      <c r="B8" s="49" t="s">
        <v>185</v>
      </c>
      <c r="C8" s="50">
        <v>19967.95</v>
      </c>
      <c r="D8" s="50">
        <v>19967.95</v>
      </c>
      <c r="E8" s="49"/>
      <c r="F8" s="50"/>
      <c r="G8" s="50"/>
      <c r="H8" s="50">
        <v>19967.95</v>
      </c>
    </row>
    <row r="9" s="56" customFormat="1" ht="22" customHeight="1" spans="1:8">
      <c r="A9" s="49">
        <v>2120803</v>
      </c>
      <c r="B9" s="49" t="s">
        <v>186</v>
      </c>
      <c r="C9" s="50">
        <v>97.72</v>
      </c>
      <c r="D9" s="50">
        <v>97.72</v>
      </c>
      <c r="E9" s="49"/>
      <c r="F9" s="50"/>
      <c r="G9" s="63"/>
      <c r="H9" s="50">
        <v>97.72</v>
      </c>
    </row>
    <row r="10" s="56" customFormat="1" ht="22" customHeight="1" spans="1:8">
      <c r="A10" s="49">
        <v>2120899</v>
      </c>
      <c r="B10" s="49" t="s">
        <v>188</v>
      </c>
      <c r="C10" s="50">
        <v>19870.23</v>
      </c>
      <c r="D10" s="50">
        <v>19870.23</v>
      </c>
      <c r="E10" s="49"/>
      <c r="F10" s="50"/>
      <c r="G10" s="63"/>
      <c r="H10" s="50">
        <v>19870.23</v>
      </c>
    </row>
    <row r="11" s="56" customFormat="1" ht="22" customHeight="1" spans="1:8">
      <c r="A11" s="49">
        <v>21214</v>
      </c>
      <c r="B11" s="49" t="s">
        <v>189</v>
      </c>
      <c r="C11" s="50">
        <v>405.03</v>
      </c>
      <c r="D11" s="50">
        <v>405.03</v>
      </c>
      <c r="E11" s="67"/>
      <c r="F11" s="50"/>
      <c r="G11" s="63"/>
      <c r="H11" s="50">
        <v>405.03</v>
      </c>
    </row>
    <row r="12" s="56" customFormat="1" ht="22" customHeight="1" spans="1:8">
      <c r="A12" s="49">
        <v>2121401</v>
      </c>
      <c r="B12" s="49" t="s">
        <v>191</v>
      </c>
      <c r="C12" s="50">
        <v>405.03</v>
      </c>
      <c r="D12" s="50">
        <v>405.03</v>
      </c>
      <c r="E12" s="49"/>
      <c r="F12" s="50"/>
      <c r="G12" s="63"/>
      <c r="H12" s="50">
        <v>405.03</v>
      </c>
    </row>
    <row r="13" s="56" customFormat="1" ht="22" customHeight="1" spans="1:8">
      <c r="A13" s="60">
        <v>229</v>
      </c>
      <c r="B13" s="60" t="s">
        <v>201</v>
      </c>
      <c r="C13" s="61">
        <f>C14+C16</f>
        <v>42876.43</v>
      </c>
      <c r="D13" s="61">
        <f>D14+D16</f>
        <v>42876.43</v>
      </c>
      <c r="E13" s="61"/>
      <c r="F13" s="61"/>
      <c r="G13" s="61"/>
      <c r="H13" s="61">
        <f>H14+H16</f>
        <v>42876.43</v>
      </c>
    </row>
    <row r="14" s="56" customFormat="1" ht="22" customHeight="1" spans="1:8">
      <c r="A14" s="49">
        <v>22904</v>
      </c>
      <c r="B14" s="49" t="s">
        <v>203</v>
      </c>
      <c r="C14" s="63">
        <v>39392.43</v>
      </c>
      <c r="D14" s="63">
        <v>39392.43</v>
      </c>
      <c r="E14" s="49"/>
      <c r="F14" s="63"/>
      <c r="G14" s="63"/>
      <c r="H14" s="63">
        <v>39392.43</v>
      </c>
    </row>
    <row r="15" s="57" customFormat="1" ht="22" customHeight="1" spans="1:8">
      <c r="A15" s="49">
        <v>2290402</v>
      </c>
      <c r="B15" s="49" t="s">
        <v>204</v>
      </c>
      <c r="C15" s="63">
        <v>39392.43</v>
      </c>
      <c r="D15" s="63">
        <v>39392.43</v>
      </c>
      <c r="E15" s="49"/>
      <c r="F15" s="63"/>
      <c r="G15" s="63"/>
      <c r="H15" s="63">
        <v>39392.43</v>
      </c>
    </row>
    <row r="16" s="57" customFormat="1" ht="22" customHeight="1" spans="1:8">
      <c r="A16" s="49">
        <v>22999</v>
      </c>
      <c r="B16" s="49" t="s">
        <v>201</v>
      </c>
      <c r="C16" s="63">
        <v>3484</v>
      </c>
      <c r="D16" s="63">
        <v>3484</v>
      </c>
      <c r="E16" s="67"/>
      <c r="F16" s="63"/>
      <c r="G16" s="63"/>
      <c r="H16" s="63">
        <v>3484</v>
      </c>
    </row>
    <row r="17" s="57" customFormat="1" ht="22" customHeight="1" spans="1:8">
      <c r="A17" s="49">
        <v>2299999</v>
      </c>
      <c r="B17" s="49" t="s">
        <v>201</v>
      </c>
      <c r="C17" s="63">
        <v>3484</v>
      </c>
      <c r="D17" s="63">
        <v>3484</v>
      </c>
      <c r="E17" s="49"/>
      <c r="F17" s="63"/>
      <c r="G17" s="63"/>
      <c r="H17" s="63">
        <v>3484</v>
      </c>
    </row>
  </sheetData>
  <mergeCells count="11">
    <mergeCell ref="A1:H1"/>
    <mergeCell ref="A2:F2"/>
    <mergeCell ref="G2:H2"/>
    <mergeCell ref="D3:G3"/>
    <mergeCell ref="E4:F4"/>
    <mergeCell ref="A3:A5"/>
    <mergeCell ref="B3:B5"/>
    <mergeCell ref="C3:C5"/>
    <mergeCell ref="D4:D5"/>
    <mergeCell ref="G4:G5"/>
    <mergeCell ref="H3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"/>
  <sheetViews>
    <sheetView workbookViewId="0">
      <selection activeCell="H9" sqref="H9"/>
    </sheetView>
  </sheetViews>
  <sheetFormatPr defaultColWidth="10" defaultRowHeight="14.4"/>
  <cols>
    <col min="1" max="3" width="4.99074074074074" customWidth="1"/>
    <col min="4" max="4" width="7.71296296296296" customWidth="1"/>
    <col min="5" max="5" width="40.7962962962963" customWidth="1"/>
    <col min="6" max="6" width="12.2685185185185" customWidth="1"/>
    <col min="7" max="7" width="9.64814814814815" customWidth="1"/>
    <col min="8" max="8" width="11.4722222222222" customWidth="1"/>
    <col min="9" max="9" width="11.25" customWidth="1"/>
    <col min="10" max="10" width="10.7962962962963" customWidth="1"/>
    <col min="11" max="11" width="9.64814814814815" customWidth="1"/>
    <col min="12" max="12" width="11.9259259259259" customWidth="1"/>
    <col min="13" max="13" width="11.1296296296296" customWidth="1"/>
    <col min="14" max="14" width="9.09259259259259" customWidth="1"/>
    <col min="15" max="15" width="10.3333333333333" customWidth="1"/>
    <col min="16" max="16" width="9.87962962962963" customWidth="1"/>
    <col min="17" max="17" width="10.5648148148148" customWidth="1"/>
    <col min="18" max="18" width="8.62962962962963" customWidth="1"/>
    <col min="19" max="19" width="10" customWidth="1"/>
    <col min="20" max="20" width="9.09259259259259" customWidth="1"/>
    <col min="21" max="22" width="9.76851851851852" customWidth="1"/>
  </cols>
  <sheetData>
    <row r="1" ht="39" customHeight="1" spans="1:20">
      <c r="A1" s="66" t="s">
        <v>21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</row>
    <row r="2" s="1" customFormat="1" ht="24.15" customHeight="1" spans="1:20">
      <c r="A2" s="4" t="s">
        <v>29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14" t="s">
        <v>30</v>
      </c>
      <c r="T2" s="14"/>
    </row>
    <row r="3" s="1" customFormat="1" ht="27.6" customHeight="1" spans="1:20">
      <c r="A3" s="5" t="s">
        <v>152</v>
      </c>
      <c r="B3" s="5"/>
      <c r="C3" s="5"/>
      <c r="D3" s="5" t="s">
        <v>205</v>
      </c>
      <c r="E3" s="5" t="s">
        <v>206</v>
      </c>
      <c r="F3" s="5" t="s">
        <v>207</v>
      </c>
      <c r="G3" s="5" t="s">
        <v>208</v>
      </c>
      <c r="H3" s="5" t="s">
        <v>209</v>
      </c>
      <c r="I3" s="5" t="s">
        <v>210</v>
      </c>
      <c r="J3" s="5" t="s">
        <v>211</v>
      </c>
      <c r="K3" s="5" t="s">
        <v>212</v>
      </c>
      <c r="L3" s="5" t="s">
        <v>213</v>
      </c>
      <c r="M3" s="5" t="s">
        <v>214</v>
      </c>
      <c r="N3" s="5" t="s">
        <v>215</v>
      </c>
      <c r="O3" s="5" t="s">
        <v>216</v>
      </c>
      <c r="P3" s="5" t="s">
        <v>217</v>
      </c>
      <c r="Q3" s="5" t="s">
        <v>218</v>
      </c>
      <c r="R3" s="5" t="s">
        <v>219</v>
      </c>
      <c r="S3" s="5" t="s">
        <v>220</v>
      </c>
      <c r="T3" s="5" t="s">
        <v>201</v>
      </c>
    </row>
    <row r="4" s="1" customFormat="1" ht="19.8" customHeight="1" spans="1:20">
      <c r="A4" s="5" t="s">
        <v>160</v>
      </c>
      <c r="B4" s="5" t="s">
        <v>161</v>
      </c>
      <c r="C4" s="5" t="s">
        <v>162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="1" customFormat="1" ht="21" customHeight="1" spans="1:20">
      <c r="A5" s="46"/>
      <c r="B5" s="46"/>
      <c r="C5" s="46"/>
      <c r="D5" s="46"/>
      <c r="E5" s="45" t="s">
        <v>133</v>
      </c>
      <c r="F5" s="47">
        <f t="shared" ref="F5:F16" si="0">H5+I5+J5+M5</f>
        <v>63249.41</v>
      </c>
      <c r="G5" s="47"/>
      <c r="H5" s="47">
        <f>H6+H12</f>
        <v>920.72</v>
      </c>
      <c r="I5" s="47">
        <f>I6+I12</f>
        <v>42396.16</v>
      </c>
      <c r="J5" s="47">
        <f>J6+J12</f>
        <v>1168.56</v>
      </c>
      <c r="K5" s="47"/>
      <c r="L5" s="47"/>
      <c r="M5" s="47">
        <f>M6+M12</f>
        <v>18763.97</v>
      </c>
      <c r="N5" s="47"/>
      <c r="O5" s="47"/>
      <c r="P5" s="47"/>
      <c r="Q5" s="47"/>
      <c r="R5" s="47"/>
      <c r="S5" s="47"/>
      <c r="T5" s="47"/>
    </row>
    <row r="6" s="1" customFormat="1" ht="21" customHeight="1" spans="1:20">
      <c r="A6" s="58">
        <v>212</v>
      </c>
      <c r="B6" s="59"/>
      <c r="C6" s="59"/>
      <c r="D6" s="60">
        <v>212</v>
      </c>
      <c r="E6" s="60" t="s">
        <v>184</v>
      </c>
      <c r="F6" s="61">
        <f t="shared" si="0"/>
        <v>20372.98</v>
      </c>
      <c r="G6" s="61"/>
      <c r="H6" s="61">
        <f>H7+H10</f>
        <v>920.72</v>
      </c>
      <c r="I6" s="61">
        <f>I7+I10</f>
        <v>3003.73</v>
      </c>
      <c r="J6" s="61">
        <f>J7+J10</f>
        <v>422.56</v>
      </c>
      <c r="K6" s="61"/>
      <c r="L6" s="61"/>
      <c r="M6" s="61">
        <f>M7+M10</f>
        <v>16025.97</v>
      </c>
      <c r="N6" s="61"/>
      <c r="O6" s="61"/>
      <c r="P6" s="61"/>
      <c r="Q6" s="61"/>
      <c r="R6" s="61"/>
      <c r="S6" s="61"/>
      <c r="T6" s="61"/>
    </row>
    <row r="7" s="1" customFormat="1" ht="21" customHeight="1" spans="1:20">
      <c r="A7" s="62">
        <v>212</v>
      </c>
      <c r="B7" s="187" t="s">
        <v>168</v>
      </c>
      <c r="C7" s="46"/>
      <c r="D7" s="49">
        <v>21208</v>
      </c>
      <c r="E7" s="49" t="s">
        <v>185</v>
      </c>
      <c r="F7" s="50">
        <f t="shared" si="0"/>
        <v>19967.95</v>
      </c>
      <c r="G7" s="50"/>
      <c r="H7" s="50">
        <f>H8+H9</f>
        <v>515.69</v>
      </c>
      <c r="I7" s="50">
        <f>I8+I9</f>
        <v>3003.73</v>
      </c>
      <c r="J7" s="50">
        <f>J8+J9</f>
        <v>422.56</v>
      </c>
      <c r="K7" s="50"/>
      <c r="L7" s="50"/>
      <c r="M7" s="50">
        <f>M8+M9</f>
        <v>16025.97</v>
      </c>
      <c r="N7" s="50"/>
      <c r="O7" s="50"/>
      <c r="P7" s="50"/>
      <c r="Q7" s="50"/>
      <c r="R7" s="50"/>
      <c r="S7" s="50"/>
      <c r="T7" s="50"/>
    </row>
    <row r="8" s="56" customFormat="1" ht="21" customHeight="1" spans="1:23">
      <c r="A8" s="62">
        <v>212</v>
      </c>
      <c r="B8" s="187" t="s">
        <v>168</v>
      </c>
      <c r="C8" s="187" t="s">
        <v>164</v>
      </c>
      <c r="D8" s="49">
        <v>2120803</v>
      </c>
      <c r="E8" s="49" t="s">
        <v>186</v>
      </c>
      <c r="F8" s="50">
        <f t="shared" si="0"/>
        <v>97.72</v>
      </c>
      <c r="G8" s="63"/>
      <c r="H8" s="63"/>
      <c r="I8" s="63">
        <v>97.72</v>
      </c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57"/>
      <c r="V8" s="57"/>
      <c r="W8" s="57"/>
    </row>
    <row r="9" s="56" customFormat="1" ht="21" customHeight="1" spans="1:23">
      <c r="A9" s="62">
        <v>212</v>
      </c>
      <c r="B9" s="187" t="s">
        <v>168</v>
      </c>
      <c r="C9" s="187" t="s">
        <v>187</v>
      </c>
      <c r="D9" s="49">
        <v>2120899</v>
      </c>
      <c r="E9" s="49" t="s">
        <v>188</v>
      </c>
      <c r="F9" s="50">
        <f t="shared" si="0"/>
        <v>19870.23</v>
      </c>
      <c r="G9" s="63"/>
      <c r="H9" s="50">
        <v>515.69</v>
      </c>
      <c r="I9" s="50">
        <v>2906.01</v>
      </c>
      <c r="J9" s="50">
        <v>422.56</v>
      </c>
      <c r="K9" s="63"/>
      <c r="L9" s="50"/>
      <c r="M9" s="50">
        <f>18763.97-2738</f>
        <v>16025.97</v>
      </c>
      <c r="N9" s="50"/>
      <c r="O9" s="50"/>
      <c r="P9" s="50"/>
      <c r="Q9" s="50"/>
      <c r="R9" s="50"/>
      <c r="S9" s="63"/>
      <c r="T9" s="63"/>
      <c r="U9" s="57"/>
      <c r="V9" s="57"/>
      <c r="W9" s="57"/>
    </row>
    <row r="10" s="56" customFormat="1" ht="21" customHeight="1" spans="1:23">
      <c r="A10" s="62">
        <v>212</v>
      </c>
      <c r="B10" s="62">
        <v>14</v>
      </c>
      <c r="C10" s="62"/>
      <c r="D10" s="49">
        <v>21214</v>
      </c>
      <c r="E10" s="67" t="s">
        <v>189</v>
      </c>
      <c r="F10" s="50">
        <f t="shared" si="0"/>
        <v>405.03</v>
      </c>
      <c r="G10" s="63"/>
      <c r="H10" s="63">
        <v>405.03</v>
      </c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57"/>
      <c r="V10" s="57"/>
      <c r="W10" s="57"/>
    </row>
    <row r="11" s="56" customFormat="1" ht="21" customHeight="1" spans="1:23">
      <c r="A11" s="62">
        <v>212</v>
      </c>
      <c r="B11" s="62">
        <v>14</v>
      </c>
      <c r="C11" s="187" t="s">
        <v>190</v>
      </c>
      <c r="D11" s="49">
        <v>2121401</v>
      </c>
      <c r="E11" s="49" t="s">
        <v>191</v>
      </c>
      <c r="F11" s="50">
        <f t="shared" si="0"/>
        <v>405.03</v>
      </c>
      <c r="G11" s="63"/>
      <c r="H11" s="63">
        <v>405.03</v>
      </c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57"/>
      <c r="V11" s="57"/>
      <c r="W11" s="57"/>
    </row>
    <row r="12" s="56" customFormat="1" ht="21" customHeight="1" spans="1:23">
      <c r="A12" s="58">
        <v>229</v>
      </c>
      <c r="B12" s="58"/>
      <c r="C12" s="58"/>
      <c r="D12" s="60">
        <v>229</v>
      </c>
      <c r="E12" s="60" t="s">
        <v>201</v>
      </c>
      <c r="F12" s="61">
        <f t="shared" si="0"/>
        <v>42876.43</v>
      </c>
      <c r="G12" s="61"/>
      <c r="H12" s="61"/>
      <c r="I12" s="61">
        <f>I13+I15</f>
        <v>39392.43</v>
      </c>
      <c r="J12" s="61">
        <f>J13+J15</f>
        <v>746</v>
      </c>
      <c r="K12" s="61"/>
      <c r="L12" s="61"/>
      <c r="M12" s="61">
        <f>M13+M15</f>
        <v>2738</v>
      </c>
      <c r="N12" s="61"/>
      <c r="O12" s="61"/>
      <c r="P12" s="61"/>
      <c r="Q12" s="61"/>
      <c r="R12" s="61"/>
      <c r="S12" s="61"/>
      <c r="T12" s="61"/>
      <c r="U12" s="57"/>
      <c r="V12" s="57"/>
      <c r="W12" s="57"/>
    </row>
    <row r="13" s="56" customFormat="1" ht="21" customHeight="1" spans="1:23">
      <c r="A13" s="62">
        <v>229</v>
      </c>
      <c r="B13" s="187" t="s">
        <v>202</v>
      </c>
      <c r="C13" s="62"/>
      <c r="D13" s="49">
        <v>22904</v>
      </c>
      <c r="E13" s="49" t="s">
        <v>203</v>
      </c>
      <c r="F13" s="63">
        <f t="shared" si="0"/>
        <v>39392.43</v>
      </c>
      <c r="G13" s="63"/>
      <c r="H13" s="65"/>
      <c r="I13" s="50">
        <v>39392.43</v>
      </c>
      <c r="J13" s="65"/>
      <c r="K13" s="63"/>
      <c r="L13" s="65"/>
      <c r="M13" s="65"/>
      <c r="N13" s="65"/>
      <c r="O13" s="50"/>
      <c r="P13" s="65"/>
      <c r="Q13" s="65"/>
      <c r="R13" s="65"/>
      <c r="S13" s="65"/>
      <c r="T13" s="65"/>
      <c r="U13" s="57"/>
      <c r="V13" s="57"/>
      <c r="W13" s="57"/>
    </row>
    <row r="14" s="57" customFormat="1" ht="21" customHeight="1" spans="1:20">
      <c r="A14" s="62">
        <v>229</v>
      </c>
      <c r="B14" s="187" t="s">
        <v>202</v>
      </c>
      <c r="C14" s="187" t="s">
        <v>181</v>
      </c>
      <c r="D14" s="49">
        <v>2290402</v>
      </c>
      <c r="E14" s="49" t="s">
        <v>204</v>
      </c>
      <c r="F14" s="63">
        <f t="shared" si="0"/>
        <v>39392.43</v>
      </c>
      <c r="G14" s="63"/>
      <c r="H14" s="65"/>
      <c r="I14" s="50">
        <v>39392.43</v>
      </c>
      <c r="J14" s="65"/>
      <c r="K14" s="63"/>
      <c r="L14" s="65"/>
      <c r="M14" s="65"/>
      <c r="N14" s="65"/>
      <c r="O14" s="50"/>
      <c r="P14" s="65"/>
      <c r="Q14" s="65"/>
      <c r="R14" s="65"/>
      <c r="S14" s="65"/>
      <c r="T14" s="65"/>
    </row>
    <row r="15" s="57" customFormat="1" ht="21" customHeight="1" spans="1:20">
      <c r="A15" s="62">
        <v>229</v>
      </c>
      <c r="B15" s="62">
        <v>99</v>
      </c>
      <c r="C15" s="62"/>
      <c r="D15" s="49">
        <v>22999</v>
      </c>
      <c r="E15" s="67" t="s">
        <v>201</v>
      </c>
      <c r="F15" s="63">
        <f t="shared" si="0"/>
        <v>3484</v>
      </c>
      <c r="G15" s="63"/>
      <c r="H15" s="65"/>
      <c r="I15" s="50"/>
      <c r="J15" s="50">
        <v>746</v>
      </c>
      <c r="K15" s="63"/>
      <c r="L15" s="65"/>
      <c r="M15" s="50">
        <v>2738</v>
      </c>
      <c r="N15" s="65"/>
      <c r="O15" s="50"/>
      <c r="P15" s="50"/>
      <c r="Q15" s="65"/>
      <c r="R15" s="50"/>
      <c r="S15" s="65"/>
      <c r="T15" s="65"/>
    </row>
    <row r="16" s="57" customFormat="1" ht="21" customHeight="1" spans="1:20">
      <c r="A16" s="62">
        <v>229</v>
      </c>
      <c r="B16" s="62">
        <v>99</v>
      </c>
      <c r="C16" s="62">
        <v>99</v>
      </c>
      <c r="D16" s="49">
        <v>2299999</v>
      </c>
      <c r="E16" s="49" t="s">
        <v>201</v>
      </c>
      <c r="F16" s="63">
        <f t="shared" si="0"/>
        <v>3484</v>
      </c>
      <c r="G16" s="63"/>
      <c r="H16" s="65"/>
      <c r="I16" s="50"/>
      <c r="J16" s="50">
        <v>746</v>
      </c>
      <c r="K16" s="63"/>
      <c r="L16" s="65"/>
      <c r="M16" s="50">
        <v>2738</v>
      </c>
      <c r="N16" s="65"/>
      <c r="O16" s="50"/>
      <c r="P16" s="50"/>
      <c r="Q16" s="65"/>
      <c r="R16" s="50"/>
      <c r="S16" s="65"/>
      <c r="T16" s="65"/>
    </row>
  </sheetData>
  <mergeCells count="21">
    <mergeCell ref="A1:T1"/>
    <mergeCell ref="A2:R2"/>
    <mergeCell ref="S2:T2"/>
    <mergeCell ref="A3:C3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</mergeCells>
  <printOptions horizontalCentered="1"/>
  <pageMargins left="0.0780000016093254" right="0.0780000016093254" top="0.0780000016093254" bottom="0.0780000016093254" header="0" footer="0"/>
  <pageSetup paperSize="9" orientation="landscape"/>
  <headerFooter/>
  <ignoredErrors>
    <ignoredError sqref="C14 C11 C8:C9 B7:B9 B13:B14" numberStoredAsText="1"/>
  </ignoredErrors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"/>
  <sheetViews>
    <sheetView workbookViewId="0">
      <selection activeCell="H22" sqref="H22"/>
    </sheetView>
  </sheetViews>
  <sheetFormatPr defaultColWidth="10" defaultRowHeight="14.4"/>
  <cols>
    <col min="1" max="1" width="3.7962962962963" customWidth="1"/>
    <col min="2" max="3" width="3.93518518518518" customWidth="1"/>
    <col min="4" max="4" width="8.2962962962963" customWidth="1"/>
    <col min="5" max="5" width="41.5833333333333" customWidth="1"/>
    <col min="6" max="6" width="11.0185185185185" customWidth="1"/>
    <col min="7" max="10" width="9.7962962962963" customWidth="1"/>
    <col min="11" max="11" width="13.6296296296296" customWidth="1"/>
    <col min="12" max="12" width="12.8796296296296" customWidth="1"/>
    <col min="13" max="13" width="11.1296296296296" customWidth="1"/>
    <col min="14" max="14" width="9.7962962962963" customWidth="1"/>
    <col min="15" max="15" width="11.0462962962963" customWidth="1"/>
    <col min="16" max="16" width="9.7962962962963" customWidth="1"/>
    <col min="17" max="17" width="9" customWidth="1"/>
    <col min="18" max="18" width="10.75" customWidth="1"/>
    <col min="19" max="19" width="9.37962962962963" customWidth="1"/>
    <col min="20" max="20" width="8.05555555555556" customWidth="1"/>
    <col min="21" max="22" width="9.76851851851852" customWidth="1"/>
  </cols>
  <sheetData>
    <row r="1" ht="41" customHeight="1" spans="1:20">
      <c r="A1" s="3" t="s">
        <v>22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="1" customFormat="1" ht="29" customHeight="1" spans="1:20">
      <c r="A2" s="4" t="s">
        <v>29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4" t="s">
        <v>30</v>
      </c>
      <c r="Q2" s="14"/>
      <c r="R2" s="14"/>
      <c r="S2" s="14"/>
      <c r="T2" s="14"/>
    </row>
    <row r="3" s="1" customFormat="1" ht="29.3" customHeight="1" spans="1:20">
      <c r="A3" s="45" t="s">
        <v>152</v>
      </c>
      <c r="B3" s="45"/>
      <c r="C3" s="45"/>
      <c r="D3" s="45" t="s">
        <v>205</v>
      </c>
      <c r="E3" s="45" t="s">
        <v>206</v>
      </c>
      <c r="F3" s="45" t="s">
        <v>221</v>
      </c>
      <c r="G3" s="45" t="s">
        <v>155</v>
      </c>
      <c r="H3" s="45"/>
      <c r="I3" s="45"/>
      <c r="J3" s="45"/>
      <c r="K3" s="45" t="s">
        <v>156</v>
      </c>
      <c r="L3" s="45"/>
      <c r="M3" s="45"/>
      <c r="N3" s="45"/>
      <c r="O3" s="45"/>
      <c r="P3" s="45"/>
      <c r="Q3" s="45"/>
      <c r="R3" s="45"/>
      <c r="S3" s="45"/>
      <c r="T3" s="45"/>
    </row>
    <row r="4" s="1" customFormat="1" ht="50" customHeight="1" spans="1:20">
      <c r="A4" s="45" t="s">
        <v>160</v>
      </c>
      <c r="B4" s="45" t="s">
        <v>161</v>
      </c>
      <c r="C4" s="45" t="s">
        <v>162</v>
      </c>
      <c r="D4" s="45"/>
      <c r="E4" s="45"/>
      <c r="F4" s="45"/>
      <c r="G4" s="45" t="s">
        <v>133</v>
      </c>
      <c r="H4" s="45" t="s">
        <v>222</v>
      </c>
      <c r="I4" s="45" t="s">
        <v>223</v>
      </c>
      <c r="J4" s="45" t="s">
        <v>216</v>
      </c>
      <c r="K4" s="45" t="s">
        <v>133</v>
      </c>
      <c r="L4" s="45" t="s">
        <v>225</v>
      </c>
      <c r="M4" s="45" t="s">
        <v>226</v>
      </c>
      <c r="N4" s="45" t="s">
        <v>218</v>
      </c>
      <c r="O4" s="45" t="s">
        <v>227</v>
      </c>
      <c r="P4" s="45" t="s">
        <v>228</v>
      </c>
      <c r="Q4" s="45" t="s">
        <v>229</v>
      </c>
      <c r="R4" s="45" t="s">
        <v>214</v>
      </c>
      <c r="S4" s="45" t="s">
        <v>217</v>
      </c>
      <c r="T4" s="45" t="s">
        <v>201</v>
      </c>
    </row>
    <row r="5" s="1" customFormat="1" ht="21" customHeight="1" spans="1:20">
      <c r="A5" s="46"/>
      <c r="B5" s="46"/>
      <c r="C5" s="46"/>
      <c r="D5" s="46"/>
      <c r="E5" s="45" t="s">
        <v>133</v>
      </c>
      <c r="F5" s="47">
        <f>F6+F12</f>
        <v>63249.41</v>
      </c>
      <c r="G5" s="47">
        <v>0</v>
      </c>
      <c r="H5" s="47">
        <v>0</v>
      </c>
      <c r="I5" s="47">
        <v>0</v>
      </c>
      <c r="J5" s="47">
        <v>0</v>
      </c>
      <c r="K5" s="47">
        <f t="shared" ref="G5:T5" si="0">K6+K12</f>
        <v>63249.41</v>
      </c>
      <c r="L5" s="47">
        <f t="shared" si="0"/>
        <v>920.72</v>
      </c>
      <c r="M5" s="47">
        <f t="shared" si="0"/>
        <v>0</v>
      </c>
      <c r="N5" s="47">
        <f t="shared" si="0"/>
        <v>0</v>
      </c>
      <c r="O5" s="47">
        <f t="shared" si="0"/>
        <v>42396.16</v>
      </c>
      <c r="P5" s="47">
        <f t="shared" si="0"/>
        <v>1168.56</v>
      </c>
      <c r="Q5" s="47">
        <f t="shared" si="0"/>
        <v>0</v>
      </c>
      <c r="R5" s="47">
        <f t="shared" si="0"/>
        <v>18763.97</v>
      </c>
      <c r="S5" s="47">
        <f t="shared" si="0"/>
        <v>0</v>
      </c>
      <c r="T5" s="47">
        <f t="shared" si="0"/>
        <v>0</v>
      </c>
    </row>
    <row r="6" s="1" customFormat="1" ht="21" customHeight="1" spans="1:20">
      <c r="A6" s="58">
        <v>212</v>
      </c>
      <c r="B6" s="59"/>
      <c r="C6" s="59"/>
      <c r="D6" s="60">
        <v>212</v>
      </c>
      <c r="E6" s="60" t="s">
        <v>184</v>
      </c>
      <c r="F6" s="61">
        <f>F7+F10</f>
        <v>20372.98</v>
      </c>
      <c r="G6" s="61"/>
      <c r="H6" s="61"/>
      <c r="I6" s="61"/>
      <c r="J6" s="61"/>
      <c r="K6" s="61">
        <f>K7+K10</f>
        <v>20372.98</v>
      </c>
      <c r="L6" s="61">
        <f>L7+L10</f>
        <v>920.72</v>
      </c>
      <c r="M6" s="61"/>
      <c r="N6" s="61"/>
      <c r="O6" s="61">
        <f>O7+O10</f>
        <v>3003.73</v>
      </c>
      <c r="P6" s="61">
        <f>P7+P10</f>
        <v>422.56</v>
      </c>
      <c r="Q6" s="61"/>
      <c r="R6" s="61">
        <f>R7+R10</f>
        <v>16025.97</v>
      </c>
      <c r="S6" s="61"/>
      <c r="T6" s="61"/>
    </row>
    <row r="7" s="1" customFormat="1" ht="21" customHeight="1" spans="1:20">
      <c r="A7" s="62">
        <v>212</v>
      </c>
      <c r="B7" s="187" t="s">
        <v>168</v>
      </c>
      <c r="C7" s="46"/>
      <c r="D7" s="49">
        <v>21208</v>
      </c>
      <c r="E7" s="49" t="s">
        <v>185</v>
      </c>
      <c r="F7" s="50">
        <f>F8+F9</f>
        <v>19967.95</v>
      </c>
      <c r="G7" s="50"/>
      <c r="H7" s="50"/>
      <c r="I7" s="50"/>
      <c r="J7" s="50"/>
      <c r="K7" s="50">
        <f>K8+K9</f>
        <v>19967.95</v>
      </c>
      <c r="L7" s="50">
        <f>L8+L9</f>
        <v>515.69</v>
      </c>
      <c r="M7" s="50"/>
      <c r="N7" s="50"/>
      <c r="O7" s="50">
        <f>O8+O9</f>
        <v>3003.73</v>
      </c>
      <c r="P7" s="50">
        <f>P8+P9</f>
        <v>422.56</v>
      </c>
      <c r="Q7" s="50"/>
      <c r="R7" s="50">
        <f>R8+R9</f>
        <v>16025.97</v>
      </c>
      <c r="S7" s="50"/>
      <c r="T7" s="50"/>
    </row>
    <row r="8" s="56" customFormat="1" ht="21" customHeight="1" spans="1:23">
      <c r="A8" s="62">
        <v>212</v>
      </c>
      <c r="B8" s="187" t="s">
        <v>168</v>
      </c>
      <c r="C8" s="187" t="s">
        <v>164</v>
      </c>
      <c r="D8" s="49">
        <v>2120803</v>
      </c>
      <c r="E8" s="49" t="s">
        <v>186</v>
      </c>
      <c r="F8" s="63">
        <f t="shared" ref="F8:F13" si="1">G8+K8</f>
        <v>97.72</v>
      </c>
      <c r="G8" s="63"/>
      <c r="H8" s="63"/>
      <c r="I8" s="63"/>
      <c r="J8" s="63"/>
      <c r="K8" s="63">
        <f t="shared" ref="K8:K13" si="2">SUM(L8:T8)</f>
        <v>97.72</v>
      </c>
      <c r="L8" s="63"/>
      <c r="M8" s="63"/>
      <c r="N8" s="63"/>
      <c r="O8" s="63">
        <v>97.72</v>
      </c>
      <c r="P8" s="63"/>
      <c r="Q8" s="63"/>
      <c r="R8" s="63"/>
      <c r="S8" s="63"/>
      <c r="T8" s="63"/>
      <c r="U8" s="57"/>
      <c r="V8" s="57"/>
      <c r="W8" s="57"/>
    </row>
    <row r="9" s="56" customFormat="1" ht="21" customHeight="1" spans="1:23">
      <c r="A9" s="62">
        <v>212</v>
      </c>
      <c r="B9" s="187" t="s">
        <v>168</v>
      </c>
      <c r="C9" s="187" t="s">
        <v>187</v>
      </c>
      <c r="D9" s="49">
        <v>2120899</v>
      </c>
      <c r="E9" s="49" t="s">
        <v>188</v>
      </c>
      <c r="F9" s="63">
        <f t="shared" si="1"/>
        <v>19870.23</v>
      </c>
      <c r="G9" s="63"/>
      <c r="H9" s="63"/>
      <c r="I9" s="63"/>
      <c r="J9" s="63"/>
      <c r="K9" s="63">
        <f t="shared" si="2"/>
        <v>19870.23</v>
      </c>
      <c r="L9" s="50">
        <v>515.69</v>
      </c>
      <c r="M9" s="50"/>
      <c r="N9" s="50"/>
      <c r="O9" s="50">
        <v>2906.01</v>
      </c>
      <c r="P9" s="50">
        <v>422.56</v>
      </c>
      <c r="Q9" s="50"/>
      <c r="R9" s="50">
        <f>18763.97-2738</f>
        <v>16025.97</v>
      </c>
      <c r="S9" s="63"/>
      <c r="T9" s="63"/>
      <c r="U9" s="57"/>
      <c r="V9" s="57"/>
      <c r="W9" s="57"/>
    </row>
    <row r="10" s="56" customFormat="1" ht="21" customHeight="1" spans="1:23">
      <c r="A10" s="62">
        <v>212</v>
      </c>
      <c r="B10" s="62">
        <v>14</v>
      </c>
      <c r="C10" s="62"/>
      <c r="D10" s="49">
        <v>21214</v>
      </c>
      <c r="E10" s="64" t="s">
        <v>189</v>
      </c>
      <c r="F10" s="63">
        <f t="shared" si="1"/>
        <v>405.03</v>
      </c>
      <c r="G10" s="63"/>
      <c r="H10" s="63"/>
      <c r="I10" s="63"/>
      <c r="J10" s="63"/>
      <c r="K10" s="63">
        <f t="shared" si="2"/>
        <v>405.03</v>
      </c>
      <c r="L10" s="63">
        <v>405.03</v>
      </c>
      <c r="M10" s="63"/>
      <c r="N10" s="63"/>
      <c r="O10" s="63"/>
      <c r="P10" s="63"/>
      <c r="Q10" s="63"/>
      <c r="R10" s="63"/>
      <c r="S10" s="63"/>
      <c r="T10" s="63"/>
      <c r="U10" s="57"/>
      <c r="V10" s="57"/>
      <c r="W10" s="57"/>
    </row>
    <row r="11" s="56" customFormat="1" ht="21" customHeight="1" spans="1:23">
      <c r="A11" s="62">
        <v>212</v>
      </c>
      <c r="B11" s="62">
        <v>14</v>
      </c>
      <c r="C11" s="187" t="s">
        <v>190</v>
      </c>
      <c r="D11" s="49">
        <v>2121401</v>
      </c>
      <c r="E11" s="49" t="s">
        <v>191</v>
      </c>
      <c r="F11" s="63">
        <f t="shared" ref="F11:F16" si="3">G11+K11</f>
        <v>405.03</v>
      </c>
      <c r="G11" s="63"/>
      <c r="H11" s="63"/>
      <c r="I11" s="63"/>
      <c r="J11" s="63"/>
      <c r="K11" s="63">
        <f t="shared" ref="K11:K16" si="4">SUM(L11:T11)</f>
        <v>405.03</v>
      </c>
      <c r="L11" s="63">
        <v>405.03</v>
      </c>
      <c r="M11" s="63"/>
      <c r="N11" s="63"/>
      <c r="O11" s="63"/>
      <c r="P11" s="63"/>
      <c r="Q11" s="63"/>
      <c r="R11" s="63"/>
      <c r="S11" s="63"/>
      <c r="T11" s="63"/>
      <c r="U11" s="57"/>
      <c r="V11" s="57"/>
      <c r="W11" s="57"/>
    </row>
    <row r="12" s="56" customFormat="1" ht="21" customHeight="1" spans="1:23">
      <c r="A12" s="58">
        <v>229</v>
      </c>
      <c r="B12" s="58"/>
      <c r="C12" s="58"/>
      <c r="D12" s="60">
        <v>229</v>
      </c>
      <c r="E12" s="60" t="s">
        <v>201</v>
      </c>
      <c r="F12" s="61">
        <f>F13+F15</f>
        <v>42876.43</v>
      </c>
      <c r="G12" s="61"/>
      <c r="H12" s="61"/>
      <c r="I12" s="61"/>
      <c r="J12" s="61"/>
      <c r="K12" s="61">
        <f>K13+K15</f>
        <v>42876.43</v>
      </c>
      <c r="L12" s="61"/>
      <c r="M12" s="61"/>
      <c r="N12" s="61"/>
      <c r="O12" s="61">
        <f>O13+O15</f>
        <v>39392.43</v>
      </c>
      <c r="P12" s="61">
        <f>P13+P15</f>
        <v>746</v>
      </c>
      <c r="Q12" s="61"/>
      <c r="R12" s="61">
        <f>R13+R15</f>
        <v>2738</v>
      </c>
      <c r="S12" s="61"/>
      <c r="T12" s="61"/>
      <c r="U12" s="57"/>
      <c r="V12" s="57"/>
      <c r="W12" s="57"/>
    </row>
    <row r="13" s="56" customFormat="1" ht="21" customHeight="1" spans="1:23">
      <c r="A13" s="62">
        <v>229</v>
      </c>
      <c r="B13" s="187" t="s">
        <v>202</v>
      </c>
      <c r="C13" s="62"/>
      <c r="D13" s="49">
        <v>22904</v>
      </c>
      <c r="E13" s="49" t="s">
        <v>203</v>
      </c>
      <c r="F13" s="63">
        <f t="shared" si="1"/>
        <v>39392.43</v>
      </c>
      <c r="G13" s="63"/>
      <c r="H13" s="65"/>
      <c r="I13" s="65"/>
      <c r="J13" s="65"/>
      <c r="K13" s="63">
        <f t="shared" si="2"/>
        <v>39392.43</v>
      </c>
      <c r="L13" s="65"/>
      <c r="M13" s="65"/>
      <c r="N13" s="65"/>
      <c r="O13" s="50">
        <v>39392.43</v>
      </c>
      <c r="P13" s="65"/>
      <c r="Q13" s="65"/>
      <c r="R13" s="65"/>
      <c r="S13" s="65"/>
      <c r="T13" s="65"/>
      <c r="U13" s="57"/>
      <c r="V13" s="57"/>
      <c r="W13" s="57"/>
    </row>
    <row r="14" s="57" customFormat="1" ht="21" customHeight="1" spans="1:20">
      <c r="A14" s="62">
        <v>229</v>
      </c>
      <c r="B14" s="187" t="s">
        <v>202</v>
      </c>
      <c r="C14" s="187" t="s">
        <v>181</v>
      </c>
      <c r="D14" s="49">
        <v>2290402</v>
      </c>
      <c r="E14" s="49" t="s">
        <v>204</v>
      </c>
      <c r="F14" s="63">
        <f t="shared" si="3"/>
        <v>39392.43</v>
      </c>
      <c r="G14" s="63"/>
      <c r="H14" s="65"/>
      <c r="I14" s="65"/>
      <c r="J14" s="65"/>
      <c r="K14" s="63">
        <f t="shared" si="4"/>
        <v>39392.43</v>
      </c>
      <c r="L14" s="65"/>
      <c r="M14" s="65"/>
      <c r="N14" s="65"/>
      <c r="O14" s="50">
        <v>39392.43</v>
      </c>
      <c r="P14" s="65"/>
      <c r="Q14" s="65"/>
      <c r="R14" s="65"/>
      <c r="S14" s="65"/>
      <c r="T14" s="65"/>
    </row>
    <row r="15" s="57" customFormat="1" ht="21" customHeight="1" spans="1:20">
      <c r="A15" s="62">
        <v>229</v>
      </c>
      <c r="B15" s="62">
        <v>99</v>
      </c>
      <c r="C15" s="62"/>
      <c r="D15" s="49">
        <v>22999</v>
      </c>
      <c r="E15" s="64" t="s">
        <v>201</v>
      </c>
      <c r="F15" s="63">
        <f t="shared" si="3"/>
        <v>3484</v>
      </c>
      <c r="G15" s="63"/>
      <c r="H15" s="65"/>
      <c r="I15" s="65"/>
      <c r="J15" s="65"/>
      <c r="K15" s="63">
        <f t="shared" si="4"/>
        <v>3484</v>
      </c>
      <c r="L15" s="65"/>
      <c r="M15" s="65"/>
      <c r="N15" s="65"/>
      <c r="O15" s="50"/>
      <c r="P15" s="50">
        <v>746</v>
      </c>
      <c r="Q15" s="65"/>
      <c r="R15" s="50">
        <v>2738</v>
      </c>
      <c r="S15" s="65"/>
      <c r="T15" s="65"/>
    </row>
    <row r="16" s="57" customFormat="1" ht="21" customHeight="1" spans="1:20">
      <c r="A16" s="62">
        <v>229</v>
      </c>
      <c r="B16" s="62">
        <v>99</v>
      </c>
      <c r="C16" s="62">
        <v>99</v>
      </c>
      <c r="D16" s="49">
        <v>2299999</v>
      </c>
      <c r="E16" s="49" t="s">
        <v>201</v>
      </c>
      <c r="F16" s="63">
        <f t="shared" si="3"/>
        <v>3484</v>
      </c>
      <c r="G16" s="63"/>
      <c r="H16" s="65"/>
      <c r="I16" s="65"/>
      <c r="J16" s="65"/>
      <c r="K16" s="63">
        <f t="shared" si="4"/>
        <v>3484</v>
      </c>
      <c r="L16" s="65"/>
      <c r="M16" s="65"/>
      <c r="N16" s="65"/>
      <c r="O16" s="50"/>
      <c r="P16" s="50">
        <v>746</v>
      </c>
      <c r="Q16" s="65"/>
      <c r="R16" s="50">
        <v>2738</v>
      </c>
      <c r="S16" s="65"/>
      <c r="T16" s="65"/>
    </row>
  </sheetData>
  <mergeCells count="9">
    <mergeCell ref="A1:T1"/>
    <mergeCell ref="A2:O2"/>
    <mergeCell ref="P2:T2"/>
    <mergeCell ref="A3:C3"/>
    <mergeCell ref="G3:J3"/>
    <mergeCell ref="K3:T3"/>
    <mergeCell ref="D3:D4"/>
    <mergeCell ref="E3:E4"/>
    <mergeCell ref="F3:F4"/>
  </mergeCells>
  <printOptions horizontalCentered="1"/>
  <pageMargins left="0.0780000016093254" right="0.0780000016093254" top="0.0780000016093254" bottom="0.0780000016093254" header="0" footer="0"/>
  <pageSetup paperSize="9" orientation="landscape"/>
  <headerFooter/>
  <ignoredErrors>
    <ignoredError sqref="B13:C14 C11 C8:C9 A7:B9" numberStoredAsText="1"/>
    <ignoredError sqref="F12 K12 O12:P12 R12" formula="1"/>
  </ignoredErrors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G16" sqref="G16"/>
    </sheetView>
  </sheetViews>
  <sheetFormatPr defaultColWidth="10" defaultRowHeight="14.4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7.6296296296296" customWidth="1"/>
    <col min="7" max="7" width="15.3333333333333" customWidth="1"/>
    <col min="8" max="8" width="17.6388888888889" customWidth="1"/>
    <col min="9" max="9" width="9.76851851851852" customWidth="1"/>
  </cols>
  <sheetData>
    <row r="1" ht="38.8" customHeight="1" spans="1:8">
      <c r="A1" s="3" t="s">
        <v>354</v>
      </c>
      <c r="B1" s="3"/>
      <c r="C1" s="3"/>
      <c r="D1" s="3"/>
      <c r="E1" s="3"/>
      <c r="F1" s="3"/>
      <c r="G1" s="3"/>
      <c r="H1" s="3"/>
    </row>
    <row r="2" s="1" customFormat="1" ht="24.15" customHeight="1" spans="1:8">
      <c r="A2" s="4" t="s">
        <v>29</v>
      </c>
      <c r="B2" s="4"/>
      <c r="C2" s="4"/>
      <c r="D2" s="4"/>
      <c r="E2" s="4"/>
      <c r="F2" s="4"/>
      <c r="G2" s="4"/>
      <c r="H2" s="14" t="s">
        <v>30</v>
      </c>
    </row>
    <row r="3" s="1" customFormat="1" ht="27" customHeight="1" spans="1:8">
      <c r="A3" s="5" t="s">
        <v>153</v>
      </c>
      <c r="B3" s="5" t="s">
        <v>154</v>
      </c>
      <c r="C3" s="5" t="s">
        <v>133</v>
      </c>
      <c r="D3" s="5" t="s">
        <v>355</v>
      </c>
      <c r="E3" s="5"/>
      <c r="F3" s="5"/>
      <c r="G3" s="5"/>
      <c r="H3" s="5" t="s">
        <v>156</v>
      </c>
    </row>
    <row r="4" s="1" customFormat="1" ht="27" customHeight="1" spans="1:8">
      <c r="A4" s="5"/>
      <c r="B4" s="5"/>
      <c r="C4" s="5"/>
      <c r="D4" s="5" t="s">
        <v>135</v>
      </c>
      <c r="E4" s="5" t="s">
        <v>241</v>
      </c>
      <c r="F4" s="5"/>
      <c r="G4" s="5" t="s">
        <v>242</v>
      </c>
      <c r="H4" s="5"/>
    </row>
    <row r="5" s="1" customFormat="1" ht="27" customHeight="1" spans="1:8">
      <c r="A5" s="5"/>
      <c r="B5" s="5"/>
      <c r="C5" s="5"/>
      <c r="D5" s="5"/>
      <c r="E5" s="5" t="s">
        <v>222</v>
      </c>
      <c r="F5" s="5" t="s">
        <v>216</v>
      </c>
      <c r="G5" s="5"/>
      <c r="H5" s="5"/>
    </row>
    <row r="6" s="1" customFormat="1" ht="24" customHeight="1" spans="1:8">
      <c r="A6" s="52"/>
      <c r="B6" s="5" t="s">
        <v>133</v>
      </c>
      <c r="C6" s="53"/>
      <c r="D6" s="53"/>
      <c r="E6" s="53"/>
      <c r="F6" s="53"/>
      <c r="G6" s="53"/>
      <c r="H6" s="53"/>
    </row>
    <row r="7" s="1" customFormat="1" ht="24" customHeight="1" spans="1:9">
      <c r="A7" s="54"/>
      <c r="B7" s="6"/>
      <c r="C7" s="7"/>
      <c r="D7" s="7"/>
      <c r="E7" s="7"/>
      <c r="F7" s="7"/>
      <c r="G7" s="7"/>
      <c r="H7" s="7"/>
      <c r="I7" s="55"/>
    </row>
    <row r="8" s="1" customFormat="1" ht="24" customHeight="1" spans="1:8">
      <c r="A8" s="54"/>
      <c r="B8" s="6"/>
      <c r="C8" s="53"/>
      <c r="D8" s="53"/>
      <c r="E8" s="53"/>
      <c r="F8" s="53"/>
      <c r="G8" s="53"/>
      <c r="H8" s="7"/>
    </row>
    <row r="9" s="1" customFormat="1" ht="24" customHeight="1" spans="1:8">
      <c r="A9" s="54"/>
      <c r="B9" s="6"/>
      <c r="C9" s="53"/>
      <c r="D9" s="53"/>
      <c r="E9" s="53"/>
      <c r="F9" s="53"/>
      <c r="G9" s="53"/>
      <c r="H9" s="7"/>
    </row>
    <row r="10" s="1" customFormat="1" ht="24" customHeight="1" spans="1:8">
      <c r="A10" s="54"/>
      <c r="B10" s="6"/>
      <c r="C10" s="53"/>
      <c r="D10" s="53"/>
      <c r="E10" s="53"/>
      <c r="F10" s="53"/>
      <c r="G10" s="53"/>
      <c r="H10" s="7"/>
    </row>
    <row r="11" s="1" customFormat="1" ht="24" customHeight="1" spans="1:8">
      <c r="A11" s="54"/>
      <c r="B11" s="54"/>
      <c r="C11" s="53"/>
      <c r="D11" s="53"/>
      <c r="E11" s="53"/>
      <c r="F11" s="53"/>
      <c r="G11" s="53"/>
      <c r="H11" s="53"/>
    </row>
    <row r="13" spans="9:11">
      <c r="I13" s="18"/>
      <c r="J13" s="18"/>
      <c r="K13" s="18"/>
    </row>
    <row r="14" spans="9:11">
      <c r="I14" s="18"/>
      <c r="J14" s="18"/>
      <c r="K14" s="18"/>
    </row>
    <row r="15" spans="9:11">
      <c r="I15" s="18"/>
      <c r="J15" s="18"/>
      <c r="K15" s="18"/>
    </row>
    <row r="16" spans="9:11">
      <c r="I16" s="18"/>
      <c r="J16" s="18"/>
      <c r="K16" s="18"/>
    </row>
    <row r="17" spans="9:11">
      <c r="I17" s="18"/>
      <c r="J17" s="18"/>
      <c r="K17" s="18"/>
    </row>
    <row r="18" spans="9:11">
      <c r="I18" s="18"/>
      <c r="J18" s="18"/>
      <c r="K18" s="18"/>
    </row>
    <row r="19" spans="9:11">
      <c r="I19" s="18"/>
      <c r="J19" s="18"/>
      <c r="K19" s="18"/>
    </row>
    <row r="20" spans="9:11">
      <c r="I20" s="18"/>
      <c r="J20" s="18"/>
      <c r="K20" s="18"/>
    </row>
    <row r="21" spans="9:11">
      <c r="I21" s="18"/>
      <c r="J21" s="18"/>
      <c r="K21" s="18"/>
    </row>
    <row r="22" spans="9:11">
      <c r="I22" s="18"/>
      <c r="J22" s="18"/>
      <c r="K22" s="18"/>
    </row>
    <row r="23" spans="9:11">
      <c r="I23" s="18"/>
      <c r="J23" s="18"/>
      <c r="K23" s="18"/>
    </row>
    <row r="24" spans="9:11">
      <c r="I24" s="18"/>
      <c r="J24" s="18"/>
      <c r="K24" s="18"/>
    </row>
    <row r="25" spans="9:11">
      <c r="I25" s="18"/>
      <c r="J25" s="18"/>
      <c r="K25" s="18"/>
    </row>
    <row r="26" spans="9:11">
      <c r="I26" s="18"/>
      <c r="J26" s="18"/>
      <c r="K26" s="18"/>
    </row>
    <row r="27" spans="9:11">
      <c r="I27" s="18"/>
      <c r="J27" s="18"/>
      <c r="K27" s="18"/>
    </row>
  </sheetData>
  <mergeCells count="10">
    <mergeCell ref="A1:H1"/>
    <mergeCell ref="A2:G2"/>
    <mergeCell ref="D3:G3"/>
    <mergeCell ref="E4:F4"/>
    <mergeCell ref="A3:A5"/>
    <mergeCell ref="B3:B5"/>
    <mergeCell ref="C3:C5"/>
    <mergeCell ref="D4:D5"/>
    <mergeCell ref="G4:G5"/>
    <mergeCell ref="H3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F18" sqref="E18:F18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5" width="16.4166666666667" customWidth="1"/>
    <col min="6" max="6" width="19.4259259259259" customWidth="1"/>
    <col min="7" max="8" width="17.6388888888889" customWidth="1"/>
    <col min="9" max="9" width="9.76851851851852" customWidth="1"/>
  </cols>
  <sheetData>
    <row r="1" ht="38.8" customHeight="1" spans="1:8">
      <c r="A1" s="3" t="s">
        <v>24</v>
      </c>
      <c r="B1" s="3"/>
      <c r="C1" s="3"/>
      <c r="D1" s="3"/>
      <c r="E1" s="3"/>
      <c r="F1" s="3"/>
      <c r="G1" s="3"/>
      <c r="H1" s="3"/>
    </row>
    <row r="2" s="1" customFormat="1" ht="23" customHeight="1" spans="1:8">
      <c r="A2" s="4" t="s">
        <v>29</v>
      </c>
      <c r="B2" s="4"/>
      <c r="C2" s="4"/>
      <c r="D2" s="4"/>
      <c r="E2" s="4"/>
      <c r="F2" s="4"/>
      <c r="G2" s="4"/>
      <c r="H2" s="14" t="s">
        <v>30</v>
      </c>
    </row>
    <row r="3" s="1" customFormat="1" ht="24" customHeight="1" spans="1:8">
      <c r="A3" s="5" t="s">
        <v>153</v>
      </c>
      <c r="B3" s="5" t="s">
        <v>154</v>
      </c>
      <c r="C3" s="5" t="s">
        <v>133</v>
      </c>
      <c r="D3" s="5" t="s">
        <v>356</v>
      </c>
      <c r="E3" s="5"/>
      <c r="F3" s="5"/>
      <c r="G3" s="5"/>
      <c r="H3" s="5" t="s">
        <v>156</v>
      </c>
    </row>
    <row r="4" s="1" customFormat="1" ht="24" customHeight="1" spans="1:8">
      <c r="A4" s="5"/>
      <c r="B4" s="5"/>
      <c r="C4" s="5"/>
      <c r="D4" s="5" t="s">
        <v>135</v>
      </c>
      <c r="E4" s="5" t="s">
        <v>241</v>
      </c>
      <c r="F4" s="5"/>
      <c r="G4" s="5" t="s">
        <v>242</v>
      </c>
      <c r="H4" s="5"/>
    </row>
    <row r="5" s="1" customFormat="1" ht="24" customHeight="1" spans="1:8">
      <c r="A5" s="5"/>
      <c r="B5" s="5"/>
      <c r="C5" s="5"/>
      <c r="D5" s="5"/>
      <c r="E5" s="5" t="s">
        <v>222</v>
      </c>
      <c r="F5" s="5" t="s">
        <v>216</v>
      </c>
      <c r="G5" s="5"/>
      <c r="H5" s="5"/>
    </row>
    <row r="6" s="1" customFormat="1" ht="24" customHeight="1" spans="1:8">
      <c r="A6" s="52"/>
      <c r="B6" s="5" t="s">
        <v>133</v>
      </c>
      <c r="C6" s="53"/>
      <c r="D6" s="53"/>
      <c r="E6" s="53"/>
      <c r="F6" s="53"/>
      <c r="G6" s="53"/>
      <c r="H6" s="53"/>
    </row>
    <row r="7" s="1" customFormat="1" ht="24" customHeight="1" spans="1:8">
      <c r="A7" s="54"/>
      <c r="B7" s="54"/>
      <c r="C7" s="53"/>
      <c r="D7" s="53"/>
      <c r="E7" s="53"/>
      <c r="F7" s="53"/>
      <c r="G7" s="53"/>
      <c r="H7" s="53"/>
    </row>
    <row r="8" s="1" customFormat="1" ht="24" customHeight="1" spans="1:8">
      <c r="A8" s="54"/>
      <c r="B8" s="54"/>
      <c r="C8" s="53"/>
      <c r="D8" s="53"/>
      <c r="E8" s="53"/>
      <c r="F8" s="53"/>
      <c r="G8" s="53"/>
      <c r="H8" s="53"/>
    </row>
    <row r="9" s="1" customFormat="1" ht="24" customHeight="1" spans="1:8">
      <c r="A9" s="54"/>
      <c r="B9" s="54"/>
      <c r="C9" s="53"/>
      <c r="D9" s="53"/>
      <c r="E9" s="53"/>
      <c r="F9" s="53"/>
      <c r="G9" s="53"/>
      <c r="H9" s="53"/>
    </row>
    <row r="10" s="1" customFormat="1" ht="24" customHeight="1" spans="1:8">
      <c r="A10" s="54"/>
      <c r="B10" s="54"/>
      <c r="C10" s="53"/>
      <c r="D10" s="53"/>
      <c r="E10" s="53"/>
      <c r="F10" s="53"/>
      <c r="G10" s="53"/>
      <c r="H10" s="53"/>
    </row>
    <row r="11" s="1" customFormat="1" ht="24" customHeight="1" spans="1:8">
      <c r="A11" s="54"/>
      <c r="B11" s="54"/>
      <c r="C11" s="53"/>
      <c r="D11" s="53"/>
      <c r="E11" s="53"/>
      <c r="F11" s="53"/>
      <c r="G11" s="53"/>
      <c r="H11" s="53"/>
    </row>
    <row r="12" s="1" customFormat="1" ht="24" customHeight="1" spans="1:8">
      <c r="A12" s="54"/>
      <c r="B12" s="54"/>
      <c r="C12" s="53"/>
      <c r="D12" s="53"/>
      <c r="E12" s="53"/>
      <c r="F12" s="53"/>
      <c r="G12" s="53"/>
      <c r="H12" s="53"/>
    </row>
  </sheetData>
  <mergeCells count="10">
    <mergeCell ref="A1:H1"/>
    <mergeCell ref="A2:G2"/>
    <mergeCell ref="D3:G3"/>
    <mergeCell ref="E4:F4"/>
    <mergeCell ref="A3:A5"/>
    <mergeCell ref="B3:B5"/>
    <mergeCell ref="C3:C5"/>
    <mergeCell ref="D4:D5"/>
    <mergeCell ref="G4:G5"/>
    <mergeCell ref="H3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opLeftCell="A5" workbookViewId="0">
      <selection activeCell="C14" sqref="C13 C12 C15 C14"/>
    </sheetView>
  </sheetViews>
  <sheetFormatPr defaultColWidth="10" defaultRowHeight="14.4"/>
  <cols>
    <col min="1" max="1" width="8.25" customWidth="1"/>
    <col min="2" max="2" width="40.1296296296296" customWidth="1"/>
    <col min="3" max="3" width="13.25" customWidth="1"/>
    <col min="4" max="4" width="12.1296296296296" style="2" customWidth="1"/>
    <col min="5" max="5" width="9.25" customWidth="1"/>
    <col min="6" max="6" width="11.75" customWidth="1"/>
    <col min="7" max="7" width="7.69444444444444" customWidth="1"/>
    <col min="8" max="8" width="8.5" customWidth="1"/>
    <col min="9" max="9" width="9.12962962962963" customWidth="1"/>
    <col min="10" max="10" width="12.6296296296296" customWidth="1"/>
    <col min="11" max="11" width="10.6296296296296" customWidth="1"/>
    <col min="12" max="12" width="9.87962962962963" customWidth="1"/>
    <col min="13" max="13" width="12.5" customWidth="1"/>
    <col min="14" max="14" width="12.3796296296296" customWidth="1"/>
    <col min="15" max="16" width="9.76851851851852" customWidth="1"/>
  </cols>
  <sheetData>
    <row r="1" ht="33" customHeight="1" spans="1:14">
      <c r="A1" s="3" t="s">
        <v>25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4.15" customHeight="1" spans="1:14">
      <c r="A2" s="4" t="s">
        <v>357</v>
      </c>
      <c r="B2" s="4"/>
      <c r="C2" s="4"/>
      <c r="D2" s="8"/>
      <c r="E2" s="4"/>
      <c r="F2" s="4"/>
      <c r="G2" s="4"/>
      <c r="H2" s="4"/>
      <c r="I2" s="4"/>
      <c r="J2" s="4"/>
      <c r="K2" s="4"/>
      <c r="L2" s="4"/>
      <c r="M2" s="14" t="s">
        <v>30</v>
      </c>
      <c r="N2" s="14"/>
    </row>
    <row r="3" s="1" customFormat="1" ht="26.05" customHeight="1" spans="1:14">
      <c r="A3" s="45" t="s">
        <v>205</v>
      </c>
      <c r="B3" s="45" t="s">
        <v>358</v>
      </c>
      <c r="C3" s="45" t="s">
        <v>359</v>
      </c>
      <c r="D3" s="45"/>
      <c r="E3" s="45"/>
      <c r="F3" s="45"/>
      <c r="G3" s="45"/>
      <c r="H3" s="45"/>
      <c r="I3" s="45"/>
      <c r="J3" s="45"/>
      <c r="K3" s="45"/>
      <c r="L3" s="45"/>
      <c r="M3" s="45" t="s">
        <v>360</v>
      </c>
      <c r="N3" s="45"/>
    </row>
    <row r="4" s="1" customFormat="1" ht="31.9" customHeight="1" spans="1:14">
      <c r="A4" s="45"/>
      <c r="B4" s="45"/>
      <c r="C4" s="45" t="s">
        <v>312</v>
      </c>
      <c r="D4" s="45" t="s">
        <v>136</v>
      </c>
      <c r="E4" s="45"/>
      <c r="F4" s="45"/>
      <c r="G4" s="45"/>
      <c r="H4" s="45"/>
      <c r="I4" s="45"/>
      <c r="J4" s="45" t="s">
        <v>361</v>
      </c>
      <c r="K4" s="45" t="s">
        <v>138</v>
      </c>
      <c r="L4" s="45" t="s">
        <v>139</v>
      </c>
      <c r="M4" s="45" t="s">
        <v>362</v>
      </c>
      <c r="N4" s="45" t="s">
        <v>363</v>
      </c>
    </row>
    <row r="5" s="1" customFormat="1" ht="54" customHeight="1" spans="1:14">
      <c r="A5" s="45"/>
      <c r="B5" s="45"/>
      <c r="C5" s="45"/>
      <c r="D5" s="45" t="s">
        <v>364</v>
      </c>
      <c r="E5" s="45" t="s">
        <v>365</v>
      </c>
      <c r="F5" s="45" t="s">
        <v>366</v>
      </c>
      <c r="G5" s="45" t="s">
        <v>367</v>
      </c>
      <c r="H5" s="45" t="s">
        <v>368</v>
      </c>
      <c r="I5" s="45" t="s">
        <v>369</v>
      </c>
      <c r="J5" s="45"/>
      <c r="K5" s="45"/>
      <c r="L5" s="45"/>
      <c r="M5" s="45"/>
      <c r="N5" s="45"/>
    </row>
    <row r="6" s="1" customFormat="1" ht="22.8" customHeight="1" spans="1:14">
      <c r="A6" s="46"/>
      <c r="B6" s="45" t="s">
        <v>133</v>
      </c>
      <c r="C6" s="47">
        <f>SUM(C7:C41)</f>
        <v>63982.7539</v>
      </c>
      <c r="D6" s="47">
        <f t="shared" ref="D6:N6" si="0">SUM(D7:D41)</f>
        <v>733.34</v>
      </c>
      <c r="E6" s="47">
        <f t="shared" si="0"/>
        <v>0</v>
      </c>
      <c r="F6" s="47">
        <f t="shared" si="0"/>
        <v>0</v>
      </c>
      <c r="G6" s="47">
        <f t="shared" si="0"/>
        <v>0</v>
      </c>
      <c r="H6" s="47">
        <f t="shared" si="0"/>
        <v>0</v>
      </c>
      <c r="I6" s="47">
        <f t="shared" si="0"/>
        <v>0</v>
      </c>
      <c r="J6" s="47">
        <f t="shared" si="0"/>
        <v>63249.4139</v>
      </c>
      <c r="K6" s="47">
        <f t="shared" si="0"/>
        <v>0</v>
      </c>
      <c r="L6" s="47">
        <f t="shared" si="0"/>
        <v>0</v>
      </c>
      <c r="M6" s="47">
        <f t="shared" si="0"/>
        <v>63982.7539</v>
      </c>
      <c r="N6" s="47">
        <f t="shared" si="0"/>
        <v>0</v>
      </c>
    </row>
    <row r="7" s="1" customFormat="1" ht="22.8" customHeight="1" spans="1:14">
      <c r="A7" s="48">
        <v>430</v>
      </c>
      <c r="B7" s="49" t="s">
        <v>370</v>
      </c>
      <c r="C7" s="50">
        <v>3.76</v>
      </c>
      <c r="D7" s="50">
        <v>3.76</v>
      </c>
      <c r="E7" s="50"/>
      <c r="F7" s="50"/>
      <c r="G7" s="50"/>
      <c r="H7" s="50"/>
      <c r="I7" s="50"/>
      <c r="J7" s="50"/>
      <c r="K7" s="50"/>
      <c r="L7" s="50"/>
      <c r="M7" s="50">
        <v>3.76</v>
      </c>
      <c r="N7" s="50"/>
    </row>
    <row r="8" s="1" customFormat="1" ht="22.8" customHeight="1" spans="1:14">
      <c r="A8" s="48">
        <v>430</v>
      </c>
      <c r="B8" s="49" t="s">
        <v>371</v>
      </c>
      <c r="C8" s="50">
        <f>SUM(D8:L8)</f>
        <v>50.62</v>
      </c>
      <c r="D8" s="50">
        <v>50.62</v>
      </c>
      <c r="E8" s="47"/>
      <c r="F8" s="47"/>
      <c r="G8" s="47"/>
      <c r="H8" s="47"/>
      <c r="I8" s="47"/>
      <c r="J8" s="47"/>
      <c r="K8" s="47"/>
      <c r="L8" s="47"/>
      <c r="M8" s="50">
        <f t="shared" ref="M8:M14" si="1">C8</f>
        <v>50.62</v>
      </c>
      <c r="N8" s="51"/>
    </row>
    <row r="9" s="1" customFormat="1" ht="22.8" customHeight="1" spans="1:14">
      <c r="A9" s="48">
        <v>430</v>
      </c>
      <c r="B9" s="49" t="s">
        <v>372</v>
      </c>
      <c r="C9" s="50">
        <f>SUM(D9:L9)</f>
        <v>109.29</v>
      </c>
      <c r="D9" s="50">
        <v>109.29</v>
      </c>
      <c r="E9" s="47"/>
      <c r="F9" s="47"/>
      <c r="G9" s="47"/>
      <c r="H9" s="47"/>
      <c r="I9" s="47"/>
      <c r="J9" s="47"/>
      <c r="K9" s="47"/>
      <c r="L9" s="47"/>
      <c r="M9" s="50">
        <f t="shared" si="1"/>
        <v>109.29</v>
      </c>
      <c r="N9" s="51"/>
    </row>
    <row r="10" s="1" customFormat="1" ht="22.8" customHeight="1" spans="1:14">
      <c r="A10" s="48">
        <v>430</v>
      </c>
      <c r="B10" s="49" t="s">
        <v>373</v>
      </c>
      <c r="C10" s="50">
        <f>SUM(D10:L10)</f>
        <v>122</v>
      </c>
      <c r="D10" s="50">
        <v>122</v>
      </c>
      <c r="E10" s="47"/>
      <c r="F10" s="47"/>
      <c r="G10" s="47"/>
      <c r="H10" s="47"/>
      <c r="I10" s="47"/>
      <c r="J10" s="47"/>
      <c r="K10" s="50"/>
      <c r="L10" s="47"/>
      <c r="M10" s="50">
        <f t="shared" si="1"/>
        <v>122</v>
      </c>
      <c r="N10" s="51"/>
    </row>
    <row r="11" s="1" customFormat="1" ht="22.8" customHeight="1" spans="1:14">
      <c r="A11" s="48">
        <v>430</v>
      </c>
      <c r="B11" s="49" t="s">
        <v>374</v>
      </c>
      <c r="C11" s="50">
        <v>460</v>
      </c>
      <c r="D11" s="50">
        <v>115</v>
      </c>
      <c r="E11" s="47"/>
      <c r="F11" s="47"/>
      <c r="G11" s="47"/>
      <c r="H11" s="47"/>
      <c r="I11" s="47"/>
      <c r="J11" s="50">
        <v>345</v>
      </c>
      <c r="K11" s="47"/>
      <c r="L11" s="47"/>
      <c r="M11" s="50">
        <f t="shared" si="1"/>
        <v>460</v>
      </c>
      <c r="N11" s="51"/>
    </row>
    <row r="12" s="1" customFormat="1" ht="22.8" customHeight="1" spans="1:14">
      <c r="A12" s="48">
        <v>430</v>
      </c>
      <c r="B12" s="49" t="s">
        <v>375</v>
      </c>
      <c r="C12" s="50">
        <f>SUM(D12:L12)</f>
        <v>273.91</v>
      </c>
      <c r="D12" s="50">
        <v>155.86</v>
      </c>
      <c r="E12" s="47"/>
      <c r="F12" s="47"/>
      <c r="G12" s="47"/>
      <c r="H12" s="47"/>
      <c r="I12" s="50"/>
      <c r="J12" s="50">
        <v>118.05</v>
      </c>
      <c r="K12" s="47"/>
      <c r="L12" s="47"/>
      <c r="M12" s="50">
        <f t="shared" si="1"/>
        <v>273.91</v>
      </c>
      <c r="N12" s="51"/>
    </row>
    <row r="13" s="1" customFormat="1" ht="22.8" customHeight="1" spans="1:14">
      <c r="A13" s="48">
        <v>430</v>
      </c>
      <c r="B13" s="49" t="s">
        <v>376</v>
      </c>
      <c r="C13" s="50">
        <f>SUM(D13:L13)</f>
        <v>405.03</v>
      </c>
      <c r="D13" s="50"/>
      <c r="E13" s="47"/>
      <c r="F13" s="47"/>
      <c r="G13" s="47"/>
      <c r="H13" s="47"/>
      <c r="I13" s="50"/>
      <c r="J13" s="50">
        <v>405.03</v>
      </c>
      <c r="K13" s="47"/>
      <c r="L13" s="47"/>
      <c r="M13" s="50">
        <f t="shared" si="1"/>
        <v>405.03</v>
      </c>
      <c r="N13" s="51"/>
    </row>
    <row r="14" s="1" customFormat="1" ht="22.8" customHeight="1" spans="1:14">
      <c r="A14" s="48">
        <v>430</v>
      </c>
      <c r="B14" s="49" t="s">
        <v>377</v>
      </c>
      <c r="C14" s="50">
        <f>SUM(D14:L14)</f>
        <v>81.42</v>
      </c>
      <c r="D14" s="50">
        <v>28.78</v>
      </c>
      <c r="E14" s="47"/>
      <c r="F14" s="47"/>
      <c r="G14" s="47"/>
      <c r="H14" s="47"/>
      <c r="I14" s="47"/>
      <c r="J14" s="50">
        <v>52.64</v>
      </c>
      <c r="K14" s="47"/>
      <c r="L14" s="47"/>
      <c r="M14" s="50">
        <f t="shared" si="1"/>
        <v>81.42</v>
      </c>
      <c r="N14" s="51"/>
    </row>
    <row r="15" s="1" customFormat="1" ht="22.8" customHeight="1" spans="1:14">
      <c r="A15" s="48">
        <v>430</v>
      </c>
      <c r="B15" s="49" t="s">
        <v>378</v>
      </c>
      <c r="C15" s="50">
        <v>68.03</v>
      </c>
      <c r="D15" s="50">
        <v>68.03</v>
      </c>
      <c r="E15" s="47"/>
      <c r="F15" s="47"/>
      <c r="G15" s="47"/>
      <c r="H15" s="47"/>
      <c r="I15" s="47"/>
      <c r="J15" s="50"/>
      <c r="K15" s="47"/>
      <c r="L15" s="47"/>
      <c r="M15" s="50">
        <v>68.03</v>
      </c>
      <c r="N15" s="51"/>
    </row>
    <row r="16" s="1" customFormat="1" ht="22.8" customHeight="1" spans="1:14">
      <c r="A16" s="48">
        <v>430</v>
      </c>
      <c r="B16" s="49" t="s">
        <v>379</v>
      </c>
      <c r="C16" s="50">
        <f t="shared" ref="C16:C42" si="2">SUM(D16:L16)</f>
        <v>18843.97</v>
      </c>
      <c r="D16" s="50">
        <v>80</v>
      </c>
      <c r="E16" s="47"/>
      <c r="F16" s="47"/>
      <c r="G16" s="47"/>
      <c r="H16" s="47"/>
      <c r="I16" s="47"/>
      <c r="J16" s="50">
        <v>18763.97</v>
      </c>
      <c r="K16" s="47"/>
      <c r="L16" s="47"/>
      <c r="M16" s="50">
        <f>C16</f>
        <v>18843.97</v>
      </c>
      <c r="N16" s="51"/>
    </row>
    <row r="17" s="1" customFormat="1" ht="22.8" customHeight="1" spans="1:14">
      <c r="A17" s="48">
        <v>430</v>
      </c>
      <c r="B17" s="49" t="s">
        <v>380</v>
      </c>
      <c r="C17" s="50">
        <f t="shared" si="2"/>
        <v>510.97</v>
      </c>
      <c r="D17" s="47"/>
      <c r="E17" s="47"/>
      <c r="F17" s="47"/>
      <c r="G17" s="47"/>
      <c r="H17" s="47"/>
      <c r="I17" s="47"/>
      <c r="J17" s="50">
        <f>470.97+40</f>
        <v>510.97</v>
      </c>
      <c r="K17" s="47"/>
      <c r="L17" s="47"/>
      <c r="M17" s="50">
        <f>C17</f>
        <v>510.97</v>
      </c>
      <c r="N17" s="51"/>
    </row>
    <row r="18" s="1" customFormat="1" ht="22.8" customHeight="1" spans="1:14">
      <c r="A18" s="48">
        <v>430</v>
      </c>
      <c r="B18" s="49" t="s">
        <v>381</v>
      </c>
      <c r="C18" s="50">
        <f t="shared" si="2"/>
        <v>248.37</v>
      </c>
      <c r="D18" s="47"/>
      <c r="E18" s="47"/>
      <c r="F18" s="47"/>
      <c r="G18" s="47"/>
      <c r="H18" s="47"/>
      <c r="I18" s="47"/>
      <c r="J18" s="50">
        <v>248.37</v>
      </c>
      <c r="K18" s="47"/>
      <c r="L18" s="47"/>
      <c r="M18" s="50">
        <f>C18</f>
        <v>248.37</v>
      </c>
      <c r="N18" s="51"/>
    </row>
    <row r="19" s="1" customFormat="1" ht="22.8" customHeight="1" spans="1:14">
      <c r="A19" s="48">
        <v>430</v>
      </c>
      <c r="B19" s="49" t="s">
        <v>382</v>
      </c>
      <c r="C19" s="50">
        <f t="shared" si="2"/>
        <v>275.61</v>
      </c>
      <c r="D19" s="47"/>
      <c r="E19" s="47"/>
      <c r="F19" s="47"/>
      <c r="G19" s="47"/>
      <c r="H19" s="47"/>
      <c r="I19" s="47"/>
      <c r="J19" s="50">
        <v>275.61</v>
      </c>
      <c r="K19" s="47"/>
      <c r="L19" s="47"/>
      <c r="M19" s="50">
        <f t="shared" ref="M19:M41" si="3">C19</f>
        <v>275.61</v>
      </c>
      <c r="N19" s="51"/>
    </row>
    <row r="20" s="1" customFormat="1" ht="22.8" customHeight="1" spans="1:14">
      <c r="A20" s="48">
        <v>430</v>
      </c>
      <c r="B20" s="1" t="s">
        <v>383</v>
      </c>
      <c r="C20" s="50">
        <f t="shared" si="2"/>
        <v>254.02</v>
      </c>
      <c r="D20" s="47"/>
      <c r="E20" s="47"/>
      <c r="F20" s="47"/>
      <c r="G20" s="47"/>
      <c r="H20" s="47"/>
      <c r="I20" s="47"/>
      <c r="J20" s="50">
        <v>254.02</v>
      </c>
      <c r="K20" s="47"/>
      <c r="L20" s="47"/>
      <c r="M20" s="50">
        <f t="shared" si="3"/>
        <v>254.02</v>
      </c>
      <c r="N20" s="51"/>
    </row>
    <row r="21" s="1" customFormat="1" ht="22.8" customHeight="1" spans="1:14">
      <c r="A21" s="48">
        <v>430</v>
      </c>
      <c r="B21" s="49" t="s">
        <v>384</v>
      </c>
      <c r="C21" s="50">
        <f t="shared" si="2"/>
        <v>28.3</v>
      </c>
      <c r="D21" s="47"/>
      <c r="E21" s="47"/>
      <c r="F21" s="47"/>
      <c r="G21" s="47"/>
      <c r="H21" s="47"/>
      <c r="I21" s="47"/>
      <c r="J21" s="50">
        <v>28.3</v>
      </c>
      <c r="K21" s="47"/>
      <c r="L21" s="47"/>
      <c r="M21" s="50">
        <f t="shared" si="3"/>
        <v>28.3</v>
      </c>
      <c r="N21" s="51"/>
    </row>
    <row r="22" s="1" customFormat="1" ht="22.8" customHeight="1" spans="1:14">
      <c r="A22" s="48">
        <v>430</v>
      </c>
      <c r="B22" s="49" t="s">
        <v>385</v>
      </c>
      <c r="C22" s="50">
        <f t="shared" si="2"/>
        <v>24.4866</v>
      </c>
      <c r="D22" s="47"/>
      <c r="E22" s="47"/>
      <c r="F22" s="47"/>
      <c r="G22" s="47"/>
      <c r="H22" s="47"/>
      <c r="I22" s="47"/>
      <c r="J22" s="50">
        <v>24.4866</v>
      </c>
      <c r="K22" s="47"/>
      <c r="L22" s="47"/>
      <c r="M22" s="50">
        <f t="shared" si="3"/>
        <v>24.4866</v>
      </c>
      <c r="N22" s="51"/>
    </row>
    <row r="23" s="1" customFormat="1" ht="22.8" customHeight="1" spans="1:14">
      <c r="A23" s="48">
        <v>430</v>
      </c>
      <c r="B23" s="49" t="s">
        <v>386</v>
      </c>
      <c r="C23" s="50">
        <f t="shared" si="2"/>
        <v>890.29</v>
      </c>
      <c r="D23" s="47"/>
      <c r="E23" s="47"/>
      <c r="F23" s="47"/>
      <c r="G23" s="47"/>
      <c r="H23" s="47"/>
      <c r="I23" s="47"/>
      <c r="J23" s="50">
        <v>890.29</v>
      </c>
      <c r="K23" s="47"/>
      <c r="L23" s="47"/>
      <c r="M23" s="50">
        <f t="shared" si="3"/>
        <v>890.29</v>
      </c>
      <c r="N23" s="51"/>
    </row>
    <row r="24" s="1" customFormat="1" ht="22.8" customHeight="1" spans="1:14">
      <c r="A24" s="48">
        <v>430</v>
      </c>
      <c r="B24" s="49" t="s">
        <v>387</v>
      </c>
      <c r="C24" s="50">
        <f t="shared" si="2"/>
        <v>390.77</v>
      </c>
      <c r="D24" s="47"/>
      <c r="E24" s="47"/>
      <c r="F24" s="47"/>
      <c r="G24" s="47"/>
      <c r="H24" s="47"/>
      <c r="I24" s="47"/>
      <c r="J24" s="50">
        <v>390.77</v>
      </c>
      <c r="K24" s="47"/>
      <c r="L24" s="47"/>
      <c r="M24" s="50">
        <f t="shared" si="3"/>
        <v>390.77</v>
      </c>
      <c r="N24" s="51"/>
    </row>
    <row r="25" s="1" customFormat="1" ht="22.8" customHeight="1" spans="1:14">
      <c r="A25" s="48">
        <v>430</v>
      </c>
      <c r="B25" s="49" t="s">
        <v>388</v>
      </c>
      <c r="C25" s="50">
        <f t="shared" si="2"/>
        <v>116.23</v>
      </c>
      <c r="D25" s="47"/>
      <c r="E25" s="47"/>
      <c r="F25" s="47"/>
      <c r="G25" s="47"/>
      <c r="H25" s="47"/>
      <c r="I25" s="47"/>
      <c r="J25" s="50">
        <v>116.23</v>
      </c>
      <c r="K25" s="47"/>
      <c r="L25" s="47"/>
      <c r="M25" s="50">
        <f t="shared" si="3"/>
        <v>116.23</v>
      </c>
      <c r="N25" s="51"/>
    </row>
    <row r="26" s="1" customFormat="1" ht="22.8" customHeight="1" spans="1:14">
      <c r="A26" s="48">
        <v>430</v>
      </c>
      <c r="B26" s="49" t="s">
        <v>389</v>
      </c>
      <c r="C26" s="50">
        <f t="shared" si="2"/>
        <v>1431.59</v>
      </c>
      <c r="D26" s="47"/>
      <c r="E26" s="47"/>
      <c r="F26" s="47"/>
      <c r="G26" s="47"/>
      <c r="H26" s="47"/>
      <c r="I26" s="47"/>
      <c r="J26" s="50">
        <v>1431.59</v>
      </c>
      <c r="K26" s="47"/>
      <c r="L26" s="47"/>
      <c r="M26" s="50">
        <f t="shared" si="3"/>
        <v>1431.59</v>
      </c>
      <c r="N26" s="51"/>
    </row>
    <row r="27" s="1" customFormat="1" ht="22.8" customHeight="1" spans="1:14">
      <c r="A27" s="48">
        <v>430</v>
      </c>
      <c r="B27" s="49" t="s">
        <v>390</v>
      </c>
      <c r="C27" s="50">
        <f t="shared" si="2"/>
        <v>1895.67</v>
      </c>
      <c r="D27" s="47"/>
      <c r="E27" s="47"/>
      <c r="F27" s="47"/>
      <c r="G27" s="47"/>
      <c r="H27" s="47"/>
      <c r="I27" s="47"/>
      <c r="J27" s="50">
        <v>1895.67</v>
      </c>
      <c r="K27" s="47"/>
      <c r="L27" s="47"/>
      <c r="M27" s="50">
        <f t="shared" si="3"/>
        <v>1895.67</v>
      </c>
      <c r="N27" s="51"/>
    </row>
    <row r="28" s="1" customFormat="1" ht="22.8" customHeight="1" spans="1:14">
      <c r="A28" s="48">
        <v>430</v>
      </c>
      <c r="B28" s="49" t="s">
        <v>391</v>
      </c>
      <c r="C28" s="50">
        <f t="shared" si="2"/>
        <v>104.11</v>
      </c>
      <c r="D28" s="47"/>
      <c r="E28" s="47"/>
      <c r="F28" s="47"/>
      <c r="G28" s="47"/>
      <c r="H28" s="47"/>
      <c r="I28" s="47"/>
      <c r="J28" s="50">
        <v>104.11</v>
      </c>
      <c r="K28" s="47"/>
      <c r="L28" s="47"/>
      <c r="M28" s="50">
        <f t="shared" si="3"/>
        <v>104.11</v>
      </c>
      <c r="N28" s="51"/>
    </row>
    <row r="29" s="1" customFormat="1" ht="22.8" customHeight="1" spans="1:14">
      <c r="A29" s="48">
        <v>430</v>
      </c>
      <c r="B29" s="49" t="s">
        <v>392</v>
      </c>
      <c r="C29" s="50">
        <f t="shared" si="2"/>
        <v>48.8573</v>
      </c>
      <c r="D29" s="47"/>
      <c r="E29" s="47"/>
      <c r="F29" s="47"/>
      <c r="G29" s="47"/>
      <c r="H29" s="47"/>
      <c r="I29" s="47"/>
      <c r="J29" s="50">
        <v>48.8573</v>
      </c>
      <c r="K29" s="47"/>
      <c r="L29" s="47"/>
      <c r="M29" s="50">
        <f t="shared" si="3"/>
        <v>48.8573</v>
      </c>
      <c r="N29" s="51"/>
    </row>
    <row r="30" s="1" customFormat="1" ht="22.8" customHeight="1" spans="1:14">
      <c r="A30" s="48">
        <v>430</v>
      </c>
      <c r="B30" s="49" t="s">
        <v>393</v>
      </c>
      <c r="C30" s="50">
        <f t="shared" si="2"/>
        <v>69.89</v>
      </c>
      <c r="D30" s="47"/>
      <c r="E30" s="47"/>
      <c r="F30" s="47"/>
      <c r="G30" s="47"/>
      <c r="H30" s="47"/>
      <c r="I30" s="47"/>
      <c r="J30" s="50">
        <v>69.89</v>
      </c>
      <c r="K30" s="47"/>
      <c r="L30" s="47"/>
      <c r="M30" s="50">
        <f t="shared" si="3"/>
        <v>69.89</v>
      </c>
      <c r="N30" s="51"/>
    </row>
    <row r="31" s="1" customFormat="1" ht="22.8" customHeight="1" spans="1:14">
      <c r="A31" s="48">
        <v>430</v>
      </c>
      <c r="B31" s="49" t="s">
        <v>394</v>
      </c>
      <c r="C31" s="50">
        <f t="shared" si="2"/>
        <v>14945.32</v>
      </c>
      <c r="D31" s="47"/>
      <c r="E31" s="47"/>
      <c r="F31" s="47"/>
      <c r="G31" s="47"/>
      <c r="H31" s="47"/>
      <c r="I31" s="47"/>
      <c r="J31" s="50">
        <v>14945.32</v>
      </c>
      <c r="K31" s="47"/>
      <c r="L31" s="47"/>
      <c r="M31" s="50">
        <f t="shared" si="3"/>
        <v>14945.32</v>
      </c>
      <c r="N31" s="51"/>
    </row>
    <row r="32" s="1" customFormat="1" ht="22.8" customHeight="1" spans="1:14">
      <c r="A32" s="48">
        <v>430</v>
      </c>
      <c r="B32" s="49" t="s">
        <v>395</v>
      </c>
      <c r="C32" s="50">
        <f t="shared" si="2"/>
        <v>13109.72</v>
      </c>
      <c r="D32" s="47"/>
      <c r="E32" s="47"/>
      <c r="F32" s="47"/>
      <c r="G32" s="47"/>
      <c r="H32" s="47"/>
      <c r="I32" s="47"/>
      <c r="J32" s="50">
        <v>13109.72</v>
      </c>
      <c r="K32" s="47"/>
      <c r="L32" s="47"/>
      <c r="M32" s="50">
        <f t="shared" si="3"/>
        <v>13109.72</v>
      </c>
      <c r="N32" s="51"/>
    </row>
    <row r="33" s="1" customFormat="1" ht="22.8" customHeight="1" spans="1:14">
      <c r="A33" s="48">
        <v>430</v>
      </c>
      <c r="B33" s="49" t="s">
        <v>396</v>
      </c>
      <c r="C33" s="50">
        <f t="shared" si="2"/>
        <v>7561.8</v>
      </c>
      <c r="D33" s="47"/>
      <c r="E33" s="47"/>
      <c r="F33" s="47"/>
      <c r="G33" s="47"/>
      <c r="H33" s="47"/>
      <c r="I33" s="47"/>
      <c r="J33" s="50">
        <f>9452.25*0.8</f>
        <v>7561.8</v>
      </c>
      <c r="K33" s="47"/>
      <c r="L33" s="47"/>
      <c r="M33" s="50">
        <f t="shared" si="3"/>
        <v>7561.8</v>
      </c>
      <c r="N33" s="51"/>
    </row>
    <row r="34" s="1" customFormat="1" ht="22.8" customHeight="1" spans="1:14">
      <c r="A34" s="48">
        <v>430</v>
      </c>
      <c r="B34" s="49" t="s">
        <v>397</v>
      </c>
      <c r="C34" s="50">
        <f t="shared" si="2"/>
        <v>43.66</v>
      </c>
      <c r="D34" s="47"/>
      <c r="E34" s="47"/>
      <c r="F34" s="47"/>
      <c r="G34" s="47"/>
      <c r="H34" s="47"/>
      <c r="I34" s="47"/>
      <c r="J34" s="50">
        <v>43.66</v>
      </c>
      <c r="K34" s="47"/>
      <c r="L34" s="47"/>
      <c r="M34" s="50">
        <f t="shared" si="3"/>
        <v>43.66</v>
      </c>
      <c r="N34" s="51"/>
    </row>
    <row r="35" s="1" customFormat="1" ht="22.8" customHeight="1" spans="1:14">
      <c r="A35" s="48">
        <v>430</v>
      </c>
      <c r="B35" s="49" t="s">
        <v>398</v>
      </c>
      <c r="C35" s="50">
        <f t="shared" si="2"/>
        <v>36.74</v>
      </c>
      <c r="D35" s="47"/>
      <c r="E35" s="47"/>
      <c r="F35" s="47"/>
      <c r="G35" s="47"/>
      <c r="H35" s="47"/>
      <c r="I35" s="47"/>
      <c r="J35" s="50">
        <v>36.74</v>
      </c>
      <c r="K35" s="47"/>
      <c r="L35" s="47"/>
      <c r="M35" s="50">
        <f t="shared" si="3"/>
        <v>36.74</v>
      </c>
      <c r="N35" s="51"/>
    </row>
    <row r="36" s="1" customFormat="1" ht="22.8" customHeight="1" spans="1:14">
      <c r="A36" s="48">
        <v>430</v>
      </c>
      <c r="B36" s="49" t="s">
        <v>399</v>
      </c>
      <c r="C36" s="50">
        <f t="shared" si="2"/>
        <v>116.18</v>
      </c>
      <c r="D36" s="47"/>
      <c r="E36" s="47"/>
      <c r="F36" s="47"/>
      <c r="G36" s="47"/>
      <c r="H36" s="47"/>
      <c r="I36" s="47"/>
      <c r="J36" s="50">
        <v>116.18</v>
      </c>
      <c r="K36" s="47"/>
      <c r="L36" s="47"/>
      <c r="M36" s="50">
        <f t="shared" si="3"/>
        <v>116.18</v>
      </c>
      <c r="N36" s="51"/>
    </row>
    <row r="37" s="1" customFormat="1" ht="22.8" customHeight="1" spans="1:14">
      <c r="A37" s="48">
        <v>430</v>
      </c>
      <c r="B37" s="49" t="s">
        <v>400</v>
      </c>
      <c r="C37" s="50">
        <f t="shared" si="2"/>
        <v>41.58</v>
      </c>
      <c r="D37" s="47"/>
      <c r="E37" s="47"/>
      <c r="F37" s="47"/>
      <c r="G37" s="47"/>
      <c r="H37" s="47"/>
      <c r="I37" s="47"/>
      <c r="J37" s="50">
        <v>41.58</v>
      </c>
      <c r="K37" s="47"/>
      <c r="L37" s="47"/>
      <c r="M37" s="50">
        <f t="shared" si="3"/>
        <v>41.58</v>
      </c>
      <c r="N37" s="51"/>
    </row>
    <row r="38" s="1" customFormat="1" ht="22.8" customHeight="1" spans="1:14">
      <c r="A38" s="48">
        <v>430</v>
      </c>
      <c r="B38" s="49" t="s">
        <v>401</v>
      </c>
      <c r="C38" s="50">
        <f t="shared" si="2"/>
        <v>22.12</v>
      </c>
      <c r="D38" s="47"/>
      <c r="E38" s="47"/>
      <c r="F38" s="47"/>
      <c r="G38" s="47"/>
      <c r="H38" s="47"/>
      <c r="I38" s="47"/>
      <c r="J38" s="50">
        <v>22.12</v>
      </c>
      <c r="K38" s="47"/>
      <c r="L38" s="47"/>
      <c r="M38" s="50">
        <f t="shared" si="3"/>
        <v>22.12</v>
      </c>
      <c r="N38" s="51"/>
    </row>
    <row r="39" s="1" customFormat="1" ht="22.8" customHeight="1" spans="1:14">
      <c r="A39" s="48">
        <v>430</v>
      </c>
      <c r="B39" s="49" t="s">
        <v>402</v>
      </c>
      <c r="C39" s="50">
        <f t="shared" si="2"/>
        <v>22.1</v>
      </c>
      <c r="D39" s="47"/>
      <c r="E39" s="47"/>
      <c r="F39" s="47"/>
      <c r="G39" s="47"/>
      <c r="H39" s="47"/>
      <c r="I39" s="47"/>
      <c r="J39" s="50">
        <v>22.1</v>
      </c>
      <c r="K39" s="47"/>
      <c r="L39" s="47"/>
      <c r="M39" s="50">
        <f t="shared" si="3"/>
        <v>22.1</v>
      </c>
      <c r="N39" s="51"/>
    </row>
    <row r="40" s="1" customFormat="1" ht="30" customHeight="1" spans="1:14">
      <c r="A40" s="48">
        <v>430</v>
      </c>
      <c r="B40" s="49" t="s">
        <v>403</v>
      </c>
      <c r="C40" s="50">
        <f t="shared" si="2"/>
        <v>207.78</v>
      </c>
      <c r="D40" s="47"/>
      <c r="E40" s="47"/>
      <c r="F40" s="47"/>
      <c r="G40" s="47"/>
      <c r="H40" s="47"/>
      <c r="I40" s="47"/>
      <c r="J40" s="50">
        <v>207.78</v>
      </c>
      <c r="K40" s="47"/>
      <c r="L40" s="47"/>
      <c r="M40" s="50">
        <f t="shared" si="3"/>
        <v>207.78</v>
      </c>
      <c r="N40" s="51"/>
    </row>
    <row r="41" s="1" customFormat="1" ht="22" customHeight="1" spans="1:14">
      <c r="A41" s="48">
        <v>430</v>
      </c>
      <c r="B41" s="49" t="s">
        <v>404</v>
      </c>
      <c r="C41" s="50">
        <f t="shared" si="2"/>
        <v>1168.56</v>
      </c>
      <c r="D41" s="50"/>
      <c r="E41" s="47"/>
      <c r="F41" s="47"/>
      <c r="G41" s="47"/>
      <c r="H41" s="47"/>
      <c r="I41" s="47"/>
      <c r="J41" s="50">
        <v>1168.56</v>
      </c>
      <c r="K41" s="50"/>
      <c r="L41" s="47"/>
      <c r="M41" s="50">
        <f t="shared" si="3"/>
        <v>1168.56</v>
      </c>
      <c r="N41" s="51"/>
    </row>
  </sheetData>
  <mergeCells count="14">
    <mergeCell ref="A1:N1"/>
    <mergeCell ref="A2:L2"/>
    <mergeCell ref="M2:N2"/>
    <mergeCell ref="C3:L3"/>
    <mergeCell ref="M3:N3"/>
    <mergeCell ref="D4:I4"/>
    <mergeCell ref="A3:A5"/>
    <mergeCell ref="B3:B5"/>
    <mergeCell ref="C4:C5"/>
    <mergeCell ref="J4:J5"/>
    <mergeCell ref="K4:K5"/>
    <mergeCell ref="L4:L5"/>
    <mergeCell ref="M4:M5"/>
    <mergeCell ref="N4:N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8"/>
  <sheetViews>
    <sheetView topLeftCell="A18" workbookViewId="0">
      <selection activeCell="H98" sqref="H98"/>
    </sheetView>
  </sheetViews>
  <sheetFormatPr defaultColWidth="10" defaultRowHeight="14.4"/>
  <cols>
    <col min="1" max="1" width="7.62962962962963" style="18" customWidth="1"/>
    <col min="2" max="2" width="19.6296296296296" style="18" customWidth="1"/>
    <col min="3" max="3" width="10.8703703703704" style="18" customWidth="1"/>
    <col min="4" max="4" width="14.1296296296296" style="18" customWidth="1"/>
    <col min="5" max="5" width="9.75" style="18" customWidth="1"/>
    <col min="6" max="6" width="15.25" style="18" customWidth="1"/>
    <col min="7" max="7" width="24.462962962963" style="18" customWidth="1"/>
    <col min="8" max="8" width="28.2592592592593" style="18" customWidth="1"/>
    <col min="9" max="9" width="30.5555555555556" style="19" customWidth="1"/>
    <col min="10" max="10" width="19.6296296296296" style="18" customWidth="1"/>
    <col min="11" max="11" width="11.1296296296296" style="18" customWidth="1"/>
    <col min="12" max="12" width="12" style="18" customWidth="1"/>
    <col min="13" max="13" width="19.1296296296296" style="16" customWidth="1"/>
    <col min="14" max="18" width="9.76851851851852" style="16" customWidth="1"/>
    <col min="19" max="16384" width="10" style="16"/>
  </cols>
  <sheetData>
    <row r="1" s="16" customFormat="1" ht="37.95" customHeight="1" spans="1:13">
      <c r="A1" s="20" t="s">
        <v>26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="16" customFormat="1" ht="24.15" customHeight="1" spans="1:13">
      <c r="A2" s="21" t="s">
        <v>357</v>
      </c>
      <c r="B2" s="22"/>
      <c r="C2" s="21"/>
      <c r="D2" s="22"/>
      <c r="E2" s="22"/>
      <c r="F2" s="22"/>
      <c r="G2" s="22"/>
      <c r="H2" s="22"/>
      <c r="I2" s="29"/>
      <c r="J2" s="22"/>
      <c r="K2" s="22"/>
      <c r="L2" s="22" t="s">
        <v>30</v>
      </c>
      <c r="M2" s="30"/>
    </row>
    <row r="3" s="17" customFormat="1" ht="27" customHeight="1" spans="1:13">
      <c r="A3" s="23" t="s">
        <v>205</v>
      </c>
      <c r="B3" s="23" t="s">
        <v>405</v>
      </c>
      <c r="C3" s="23" t="s">
        <v>406</v>
      </c>
      <c r="D3" s="23" t="s">
        <v>407</v>
      </c>
      <c r="E3" s="23" t="s">
        <v>408</v>
      </c>
      <c r="F3" s="23"/>
      <c r="G3" s="23"/>
      <c r="H3" s="23"/>
      <c r="I3" s="31"/>
      <c r="J3" s="23"/>
      <c r="K3" s="23"/>
      <c r="L3" s="23"/>
      <c r="M3" s="23"/>
    </row>
    <row r="4" s="17" customFormat="1" ht="27" customHeight="1" spans="1:13">
      <c r="A4" s="23"/>
      <c r="B4" s="23"/>
      <c r="C4" s="23"/>
      <c r="D4" s="23"/>
      <c r="E4" s="23" t="s">
        <v>409</v>
      </c>
      <c r="F4" s="23" t="s">
        <v>410</v>
      </c>
      <c r="G4" s="23" t="s">
        <v>411</v>
      </c>
      <c r="H4" s="23" t="s">
        <v>412</v>
      </c>
      <c r="I4" s="23" t="s">
        <v>413</v>
      </c>
      <c r="J4" s="23" t="s">
        <v>414</v>
      </c>
      <c r="K4" s="23" t="s">
        <v>415</v>
      </c>
      <c r="L4" s="23" t="s">
        <v>416</v>
      </c>
      <c r="M4" s="23" t="s">
        <v>417</v>
      </c>
    </row>
    <row r="5" s="17" customFormat="1" ht="27" customHeight="1" spans="1:13">
      <c r="A5" s="23">
        <v>430</v>
      </c>
      <c r="B5" s="23" t="s">
        <v>151</v>
      </c>
      <c r="C5" s="24">
        <f>SUM(C6:C168)</f>
        <v>63982.75</v>
      </c>
      <c r="D5" s="23"/>
      <c r="E5" s="23"/>
      <c r="F5" s="23"/>
      <c r="G5" s="23"/>
      <c r="H5" s="23"/>
      <c r="I5" s="31"/>
      <c r="J5" s="23"/>
      <c r="K5" s="23"/>
      <c r="L5" s="23"/>
      <c r="M5" s="32"/>
    </row>
    <row r="6" s="17" customFormat="1" ht="27" customHeight="1" spans="1:13">
      <c r="A6" s="25">
        <v>430</v>
      </c>
      <c r="B6" s="26" t="s">
        <v>372</v>
      </c>
      <c r="C6" s="27">
        <v>109.29</v>
      </c>
      <c r="D6" s="28" t="s">
        <v>418</v>
      </c>
      <c r="E6" s="23" t="s">
        <v>419</v>
      </c>
      <c r="F6" s="26" t="s">
        <v>420</v>
      </c>
      <c r="G6" s="26" t="s">
        <v>421</v>
      </c>
      <c r="H6" s="26">
        <v>0</v>
      </c>
      <c r="I6" s="33" t="s">
        <v>422</v>
      </c>
      <c r="J6" s="26" t="s">
        <v>423</v>
      </c>
      <c r="K6" s="26" t="s">
        <v>424</v>
      </c>
      <c r="L6" s="26" t="s">
        <v>425</v>
      </c>
      <c r="M6" s="34"/>
    </row>
    <row r="7" s="17" customFormat="1" ht="27" customHeight="1" spans="1:13">
      <c r="A7" s="26"/>
      <c r="B7" s="26"/>
      <c r="C7" s="27"/>
      <c r="D7" s="28"/>
      <c r="E7" s="23"/>
      <c r="F7" s="26" t="s">
        <v>426</v>
      </c>
      <c r="G7" s="26" t="s">
        <v>421</v>
      </c>
      <c r="H7" s="26">
        <v>0</v>
      </c>
      <c r="I7" s="33" t="s">
        <v>427</v>
      </c>
      <c r="J7" s="26" t="s">
        <v>423</v>
      </c>
      <c r="K7" s="26" t="s">
        <v>424</v>
      </c>
      <c r="L7" s="26" t="s">
        <v>425</v>
      </c>
      <c r="M7" s="34"/>
    </row>
    <row r="8" s="17" customFormat="1" ht="27" customHeight="1" spans="1:13">
      <c r="A8" s="26"/>
      <c r="B8" s="26"/>
      <c r="C8" s="27"/>
      <c r="D8" s="28"/>
      <c r="E8" s="23"/>
      <c r="F8" s="26" t="s">
        <v>428</v>
      </c>
      <c r="G8" s="26" t="s">
        <v>429</v>
      </c>
      <c r="H8" s="26" t="s">
        <v>430</v>
      </c>
      <c r="I8" s="33" t="s">
        <v>431</v>
      </c>
      <c r="J8" s="26" t="s">
        <v>423</v>
      </c>
      <c r="K8" s="26" t="s">
        <v>421</v>
      </c>
      <c r="L8" s="26" t="s">
        <v>432</v>
      </c>
      <c r="M8" s="34"/>
    </row>
    <row r="9" s="17" customFormat="1" ht="27" customHeight="1" spans="1:13">
      <c r="A9" s="26"/>
      <c r="B9" s="26"/>
      <c r="C9" s="27"/>
      <c r="D9" s="28"/>
      <c r="E9" s="23"/>
      <c r="F9" s="26"/>
      <c r="G9" s="26" t="s">
        <v>433</v>
      </c>
      <c r="H9" s="26" t="s">
        <v>434</v>
      </c>
      <c r="I9" s="33" t="s">
        <v>435</v>
      </c>
      <c r="J9" s="26" t="s">
        <v>423</v>
      </c>
      <c r="K9" s="26" t="s">
        <v>421</v>
      </c>
      <c r="L9" s="26" t="s">
        <v>432</v>
      </c>
      <c r="M9" s="34"/>
    </row>
    <row r="10" s="17" customFormat="1" ht="27" customHeight="1" spans="1:13">
      <c r="A10" s="26"/>
      <c r="B10" s="26"/>
      <c r="C10" s="27"/>
      <c r="D10" s="28"/>
      <c r="E10" s="23"/>
      <c r="F10" s="26"/>
      <c r="G10" s="26" t="s">
        <v>436</v>
      </c>
      <c r="H10" s="26" t="s">
        <v>437</v>
      </c>
      <c r="I10" s="33" t="s">
        <v>438</v>
      </c>
      <c r="J10" s="26" t="s">
        <v>423</v>
      </c>
      <c r="K10" s="26" t="s">
        <v>421</v>
      </c>
      <c r="L10" s="26" t="s">
        <v>432</v>
      </c>
      <c r="M10" s="34"/>
    </row>
    <row r="11" s="17" customFormat="1" ht="27" customHeight="1" spans="1:13">
      <c r="A11" s="26"/>
      <c r="B11" s="26"/>
      <c r="C11" s="27"/>
      <c r="D11" s="28"/>
      <c r="E11" s="23"/>
      <c r="F11" s="26" t="s">
        <v>439</v>
      </c>
      <c r="G11" s="26" t="s">
        <v>440</v>
      </c>
      <c r="H11" s="26" t="s">
        <v>441</v>
      </c>
      <c r="I11" s="33" t="s">
        <v>442</v>
      </c>
      <c r="J11" s="26" t="s">
        <v>423</v>
      </c>
      <c r="K11" s="26" t="s">
        <v>443</v>
      </c>
      <c r="L11" s="26" t="s">
        <v>425</v>
      </c>
      <c r="M11" s="34"/>
    </row>
    <row r="12" s="17" customFormat="1" ht="27" customHeight="1" spans="1:13">
      <c r="A12" s="26"/>
      <c r="B12" s="26"/>
      <c r="C12" s="27"/>
      <c r="D12" s="28"/>
      <c r="E12" s="23"/>
      <c r="F12" s="26"/>
      <c r="G12" s="26" t="s">
        <v>444</v>
      </c>
      <c r="H12" s="26" t="s">
        <v>445</v>
      </c>
      <c r="I12" s="33" t="s">
        <v>446</v>
      </c>
      <c r="J12" s="26" t="s">
        <v>423</v>
      </c>
      <c r="K12" s="26" t="s">
        <v>447</v>
      </c>
      <c r="L12" s="26" t="s">
        <v>425</v>
      </c>
      <c r="M12" s="34"/>
    </row>
    <row r="13" s="17" customFormat="1" ht="27" customHeight="1" spans="1:13">
      <c r="A13" s="26"/>
      <c r="B13" s="26"/>
      <c r="C13" s="27"/>
      <c r="D13" s="28"/>
      <c r="E13" s="23"/>
      <c r="F13" s="26"/>
      <c r="G13" s="26" t="s">
        <v>448</v>
      </c>
      <c r="H13" s="26" t="s">
        <v>449</v>
      </c>
      <c r="I13" s="33" t="s">
        <v>450</v>
      </c>
      <c r="J13" s="26" t="s">
        <v>423</v>
      </c>
      <c r="K13" s="26" t="s">
        <v>451</v>
      </c>
      <c r="L13" s="26" t="s">
        <v>452</v>
      </c>
      <c r="M13" s="34"/>
    </row>
    <row r="14" s="17" customFormat="1" ht="27" customHeight="1" spans="1:13">
      <c r="A14" s="26"/>
      <c r="B14" s="26"/>
      <c r="C14" s="27"/>
      <c r="D14" s="28"/>
      <c r="E14" s="23"/>
      <c r="F14" s="26"/>
      <c r="G14" s="26" t="s">
        <v>453</v>
      </c>
      <c r="H14" s="26" t="s">
        <v>454</v>
      </c>
      <c r="I14" s="33" t="s">
        <v>455</v>
      </c>
      <c r="J14" s="26" t="s">
        <v>423</v>
      </c>
      <c r="K14" s="26" t="s">
        <v>456</v>
      </c>
      <c r="L14" s="26" t="s">
        <v>425</v>
      </c>
      <c r="M14" s="34"/>
    </row>
    <row r="15" s="17" customFormat="1" ht="27" customHeight="1" spans="1:13">
      <c r="A15" s="26"/>
      <c r="B15" s="26"/>
      <c r="C15" s="27"/>
      <c r="D15" s="28"/>
      <c r="E15" s="23"/>
      <c r="F15" s="26" t="s">
        <v>457</v>
      </c>
      <c r="G15" s="26" t="s">
        <v>458</v>
      </c>
      <c r="H15" s="26" t="s">
        <v>459</v>
      </c>
      <c r="I15" s="33" t="s">
        <v>460</v>
      </c>
      <c r="J15" s="26" t="s">
        <v>423</v>
      </c>
      <c r="K15" s="26" t="s">
        <v>456</v>
      </c>
      <c r="L15" s="26" t="s">
        <v>425</v>
      </c>
      <c r="M15" s="34"/>
    </row>
    <row r="16" s="17" customFormat="1" ht="27" customHeight="1" spans="1:13">
      <c r="A16" s="26"/>
      <c r="B16" s="26"/>
      <c r="C16" s="27"/>
      <c r="D16" s="28"/>
      <c r="E16" s="23"/>
      <c r="F16" s="26" t="s">
        <v>461</v>
      </c>
      <c r="G16" s="26" t="s">
        <v>462</v>
      </c>
      <c r="H16" s="26" t="s">
        <v>463</v>
      </c>
      <c r="I16" s="33" t="s">
        <v>464</v>
      </c>
      <c r="J16" s="26" t="s">
        <v>423</v>
      </c>
      <c r="K16" s="26" t="s">
        <v>424</v>
      </c>
      <c r="L16" s="26" t="s">
        <v>452</v>
      </c>
      <c r="M16" s="34"/>
    </row>
    <row r="17" s="17" customFormat="1" ht="27" customHeight="1" spans="1:13">
      <c r="A17" s="26"/>
      <c r="B17" s="26"/>
      <c r="C17" s="27"/>
      <c r="D17" s="28"/>
      <c r="E17" s="23" t="s">
        <v>465</v>
      </c>
      <c r="F17" s="26" t="s">
        <v>466</v>
      </c>
      <c r="G17" s="26" t="s">
        <v>467</v>
      </c>
      <c r="H17" s="26" t="s">
        <v>468</v>
      </c>
      <c r="I17" s="33" t="s">
        <v>469</v>
      </c>
      <c r="J17" s="26" t="s">
        <v>423</v>
      </c>
      <c r="K17" s="26" t="s">
        <v>456</v>
      </c>
      <c r="L17" s="26" t="s">
        <v>470</v>
      </c>
      <c r="M17" s="34"/>
    </row>
    <row r="18" s="17" customFormat="1" ht="27" customHeight="1" spans="1:13">
      <c r="A18" s="26"/>
      <c r="B18" s="26"/>
      <c r="C18" s="27"/>
      <c r="D18" s="28"/>
      <c r="E18" s="23"/>
      <c r="F18" s="26"/>
      <c r="G18" s="26" t="s">
        <v>471</v>
      </c>
      <c r="H18" s="26" t="s">
        <v>468</v>
      </c>
      <c r="I18" s="33" t="s">
        <v>469</v>
      </c>
      <c r="J18" s="26" t="s">
        <v>423</v>
      </c>
      <c r="K18" s="26" t="s">
        <v>456</v>
      </c>
      <c r="L18" s="26" t="s">
        <v>470</v>
      </c>
      <c r="M18" s="34"/>
    </row>
    <row r="19" s="17" customFormat="1" ht="27" customHeight="1" spans="1:13">
      <c r="A19" s="26"/>
      <c r="B19" s="26"/>
      <c r="C19" s="27"/>
      <c r="D19" s="28"/>
      <c r="E19" s="23"/>
      <c r="F19" s="26"/>
      <c r="G19" s="26" t="s">
        <v>472</v>
      </c>
      <c r="H19" s="26" t="s">
        <v>473</v>
      </c>
      <c r="I19" s="33" t="s">
        <v>474</v>
      </c>
      <c r="J19" s="26" t="s">
        <v>423</v>
      </c>
      <c r="K19" s="26" t="s">
        <v>475</v>
      </c>
      <c r="L19" s="26" t="s">
        <v>452</v>
      </c>
      <c r="M19" s="34"/>
    </row>
    <row r="20" s="17" customFormat="1" ht="27" customHeight="1" spans="1:13">
      <c r="A20" s="26"/>
      <c r="B20" s="26"/>
      <c r="C20" s="27"/>
      <c r="D20" s="28"/>
      <c r="E20" s="23" t="s">
        <v>476</v>
      </c>
      <c r="F20" s="26" t="s">
        <v>477</v>
      </c>
      <c r="G20" s="26" t="s">
        <v>478</v>
      </c>
      <c r="H20" s="26" t="s">
        <v>479</v>
      </c>
      <c r="I20" s="33" t="s">
        <v>480</v>
      </c>
      <c r="J20" s="26" t="s">
        <v>423</v>
      </c>
      <c r="K20" s="26" t="s">
        <v>421</v>
      </c>
      <c r="L20" s="26" t="s">
        <v>432</v>
      </c>
      <c r="M20" s="34"/>
    </row>
    <row r="21" s="17" customFormat="1" ht="27" customHeight="1" spans="1:13">
      <c r="A21" s="26"/>
      <c r="B21" s="26"/>
      <c r="C21" s="27"/>
      <c r="D21" s="28"/>
      <c r="E21" s="23"/>
      <c r="F21" s="26" t="s">
        <v>481</v>
      </c>
      <c r="G21" s="26" t="s">
        <v>482</v>
      </c>
      <c r="H21" s="26" t="s">
        <v>483</v>
      </c>
      <c r="I21" s="33" t="s">
        <v>484</v>
      </c>
      <c r="J21" s="26" t="s">
        <v>423</v>
      </c>
      <c r="K21" s="26" t="s">
        <v>443</v>
      </c>
      <c r="L21" s="26" t="s">
        <v>425</v>
      </c>
      <c r="M21" s="34"/>
    </row>
    <row r="22" s="17" customFormat="1" ht="27" customHeight="1" spans="1:13">
      <c r="A22" s="26"/>
      <c r="B22" s="26"/>
      <c r="C22" s="27"/>
      <c r="D22" s="28"/>
      <c r="E22" s="23"/>
      <c r="F22" s="26" t="s">
        <v>485</v>
      </c>
      <c r="G22" s="26" t="s">
        <v>486</v>
      </c>
      <c r="H22" s="26" t="s">
        <v>487</v>
      </c>
      <c r="I22" s="33" t="s">
        <v>488</v>
      </c>
      <c r="J22" s="26" t="s">
        <v>423</v>
      </c>
      <c r="K22" s="26" t="s">
        <v>451</v>
      </c>
      <c r="L22" s="26" t="s">
        <v>425</v>
      </c>
      <c r="M22" s="34"/>
    </row>
    <row r="23" s="17" customFormat="1" ht="27" customHeight="1" spans="1:13">
      <c r="A23" s="25">
        <v>430</v>
      </c>
      <c r="B23" s="26" t="s">
        <v>373</v>
      </c>
      <c r="C23" s="27">
        <v>122</v>
      </c>
      <c r="D23" s="28" t="s">
        <v>418</v>
      </c>
      <c r="E23" s="23" t="s">
        <v>419</v>
      </c>
      <c r="F23" s="26" t="s">
        <v>420</v>
      </c>
      <c r="G23" s="26" t="s">
        <v>421</v>
      </c>
      <c r="H23" s="26" t="s">
        <v>489</v>
      </c>
      <c r="I23" s="33" t="s">
        <v>422</v>
      </c>
      <c r="J23" s="26" t="s">
        <v>423</v>
      </c>
      <c r="K23" s="26" t="s">
        <v>424</v>
      </c>
      <c r="L23" s="26" t="s">
        <v>425</v>
      </c>
      <c r="M23" s="34"/>
    </row>
    <row r="24" s="17" customFormat="1" ht="27" customHeight="1" spans="1:13">
      <c r="A24" s="26"/>
      <c r="B24" s="26"/>
      <c r="C24" s="27"/>
      <c r="D24" s="28"/>
      <c r="E24" s="23"/>
      <c r="F24" s="26" t="s">
        <v>426</v>
      </c>
      <c r="G24" s="26" t="s">
        <v>421</v>
      </c>
      <c r="H24" s="26" t="s">
        <v>489</v>
      </c>
      <c r="I24" s="33" t="s">
        <v>427</v>
      </c>
      <c r="J24" s="26" t="s">
        <v>423</v>
      </c>
      <c r="K24" s="26" t="s">
        <v>424</v>
      </c>
      <c r="L24" s="26" t="s">
        <v>425</v>
      </c>
      <c r="M24" s="34"/>
    </row>
    <row r="25" s="17" customFormat="1" ht="27" customHeight="1" spans="1:13">
      <c r="A25" s="26"/>
      <c r="B25" s="26"/>
      <c r="C25" s="27"/>
      <c r="D25" s="28"/>
      <c r="E25" s="23"/>
      <c r="F25" s="26" t="s">
        <v>428</v>
      </c>
      <c r="G25" s="26" t="s">
        <v>429</v>
      </c>
      <c r="H25" s="26" t="s">
        <v>430</v>
      </c>
      <c r="I25" s="33" t="s">
        <v>431</v>
      </c>
      <c r="J25" s="26" t="s">
        <v>423</v>
      </c>
      <c r="K25" s="26" t="s">
        <v>421</v>
      </c>
      <c r="L25" s="26" t="s">
        <v>432</v>
      </c>
      <c r="M25" s="34"/>
    </row>
    <row r="26" s="17" customFormat="1" ht="27" customHeight="1" spans="1:13">
      <c r="A26" s="26"/>
      <c r="B26" s="26"/>
      <c r="C26" s="27"/>
      <c r="D26" s="28"/>
      <c r="E26" s="23"/>
      <c r="F26" s="26"/>
      <c r="G26" s="26" t="s">
        <v>433</v>
      </c>
      <c r="H26" s="26" t="s">
        <v>434</v>
      </c>
      <c r="I26" s="33" t="s">
        <v>435</v>
      </c>
      <c r="J26" s="26" t="s">
        <v>423</v>
      </c>
      <c r="K26" s="26" t="s">
        <v>421</v>
      </c>
      <c r="L26" s="26" t="s">
        <v>432</v>
      </c>
      <c r="M26" s="34"/>
    </row>
    <row r="27" s="17" customFormat="1" ht="27" customHeight="1" spans="1:13">
      <c r="A27" s="26"/>
      <c r="B27" s="26"/>
      <c r="C27" s="27"/>
      <c r="D27" s="28"/>
      <c r="E27" s="23"/>
      <c r="F27" s="26"/>
      <c r="G27" s="26" t="s">
        <v>436</v>
      </c>
      <c r="H27" s="26" t="s">
        <v>437</v>
      </c>
      <c r="I27" s="33" t="s">
        <v>438</v>
      </c>
      <c r="J27" s="26" t="s">
        <v>423</v>
      </c>
      <c r="K27" s="26" t="s">
        <v>421</v>
      </c>
      <c r="L27" s="26" t="s">
        <v>432</v>
      </c>
      <c r="M27" s="34"/>
    </row>
    <row r="28" s="17" customFormat="1" ht="27" customHeight="1" spans="1:13">
      <c r="A28" s="26"/>
      <c r="B28" s="26"/>
      <c r="C28" s="27"/>
      <c r="D28" s="28"/>
      <c r="E28" s="23"/>
      <c r="F28" s="26" t="s">
        <v>439</v>
      </c>
      <c r="G28" s="26" t="s">
        <v>440</v>
      </c>
      <c r="H28" s="26" t="s">
        <v>490</v>
      </c>
      <c r="I28" s="33" t="s">
        <v>491</v>
      </c>
      <c r="J28" s="26" t="s">
        <v>423</v>
      </c>
      <c r="K28" s="26" t="s">
        <v>443</v>
      </c>
      <c r="L28" s="26" t="s">
        <v>425</v>
      </c>
      <c r="M28" s="34"/>
    </row>
    <row r="29" s="17" customFormat="1" ht="27" customHeight="1" spans="1:13">
      <c r="A29" s="26"/>
      <c r="B29" s="26"/>
      <c r="C29" s="27"/>
      <c r="D29" s="28"/>
      <c r="E29" s="23"/>
      <c r="F29" s="26"/>
      <c r="G29" s="26" t="s">
        <v>444</v>
      </c>
      <c r="H29" s="26" t="s">
        <v>445</v>
      </c>
      <c r="I29" s="33" t="s">
        <v>446</v>
      </c>
      <c r="J29" s="26" t="s">
        <v>423</v>
      </c>
      <c r="K29" s="26" t="s">
        <v>447</v>
      </c>
      <c r="L29" s="26" t="s">
        <v>425</v>
      </c>
      <c r="M29" s="34"/>
    </row>
    <row r="30" s="17" customFormat="1" ht="27" customHeight="1" spans="1:13">
      <c r="A30" s="26"/>
      <c r="B30" s="26"/>
      <c r="C30" s="27"/>
      <c r="D30" s="28"/>
      <c r="E30" s="23"/>
      <c r="F30" s="26"/>
      <c r="G30" s="26" t="s">
        <v>448</v>
      </c>
      <c r="H30" s="26" t="s">
        <v>449</v>
      </c>
      <c r="I30" s="33" t="s">
        <v>450</v>
      </c>
      <c r="J30" s="26" t="s">
        <v>423</v>
      </c>
      <c r="K30" s="26" t="s">
        <v>451</v>
      </c>
      <c r="L30" s="26" t="s">
        <v>452</v>
      </c>
      <c r="M30" s="34"/>
    </row>
    <row r="31" s="17" customFormat="1" ht="27" customHeight="1" spans="1:13">
      <c r="A31" s="26"/>
      <c r="B31" s="26"/>
      <c r="C31" s="27"/>
      <c r="D31" s="28"/>
      <c r="E31" s="23"/>
      <c r="F31" s="26"/>
      <c r="G31" s="26" t="s">
        <v>453</v>
      </c>
      <c r="H31" s="26" t="s">
        <v>454</v>
      </c>
      <c r="I31" s="33" t="s">
        <v>455</v>
      </c>
      <c r="J31" s="26" t="s">
        <v>423</v>
      </c>
      <c r="K31" s="26" t="s">
        <v>456</v>
      </c>
      <c r="L31" s="26" t="s">
        <v>425</v>
      </c>
      <c r="M31" s="34"/>
    </row>
    <row r="32" s="17" customFormat="1" ht="27" customHeight="1" spans="1:13">
      <c r="A32" s="26"/>
      <c r="B32" s="26"/>
      <c r="C32" s="27"/>
      <c r="D32" s="28"/>
      <c r="E32" s="23"/>
      <c r="F32" s="26" t="s">
        <v>457</v>
      </c>
      <c r="G32" s="26" t="s">
        <v>458</v>
      </c>
      <c r="H32" s="26" t="s">
        <v>459</v>
      </c>
      <c r="I32" s="33" t="s">
        <v>460</v>
      </c>
      <c r="J32" s="26" t="s">
        <v>423</v>
      </c>
      <c r="K32" s="26" t="s">
        <v>456</v>
      </c>
      <c r="L32" s="26" t="s">
        <v>425</v>
      </c>
      <c r="M32" s="34"/>
    </row>
    <row r="33" s="17" customFormat="1" ht="27" customHeight="1" spans="1:13">
      <c r="A33" s="26"/>
      <c r="B33" s="26"/>
      <c r="C33" s="27"/>
      <c r="D33" s="28"/>
      <c r="E33" s="23"/>
      <c r="F33" s="26" t="s">
        <v>461</v>
      </c>
      <c r="G33" s="26" t="s">
        <v>462</v>
      </c>
      <c r="H33" s="26" t="s">
        <v>492</v>
      </c>
      <c r="I33" s="33" t="s">
        <v>373</v>
      </c>
      <c r="J33" s="26" t="s">
        <v>423</v>
      </c>
      <c r="K33" s="26" t="s">
        <v>424</v>
      </c>
      <c r="L33" s="26" t="s">
        <v>452</v>
      </c>
      <c r="M33" s="34"/>
    </row>
    <row r="34" s="17" customFormat="1" ht="27" customHeight="1" spans="1:13">
      <c r="A34" s="26"/>
      <c r="B34" s="26"/>
      <c r="C34" s="27"/>
      <c r="D34" s="28"/>
      <c r="E34" s="23" t="s">
        <v>465</v>
      </c>
      <c r="F34" s="26" t="s">
        <v>466</v>
      </c>
      <c r="G34" s="26" t="s">
        <v>467</v>
      </c>
      <c r="H34" s="26" t="s">
        <v>468</v>
      </c>
      <c r="I34" s="33" t="s">
        <v>469</v>
      </c>
      <c r="J34" s="26" t="s">
        <v>423</v>
      </c>
      <c r="K34" s="26" t="s">
        <v>456</v>
      </c>
      <c r="L34" s="26" t="s">
        <v>470</v>
      </c>
      <c r="M34" s="34"/>
    </row>
    <row r="35" s="17" customFormat="1" ht="27" customHeight="1" spans="1:13">
      <c r="A35" s="26"/>
      <c r="B35" s="26"/>
      <c r="C35" s="27"/>
      <c r="D35" s="28"/>
      <c r="E35" s="23"/>
      <c r="F35" s="26"/>
      <c r="G35" s="26" t="s">
        <v>471</v>
      </c>
      <c r="H35" s="26" t="s">
        <v>468</v>
      </c>
      <c r="I35" s="33" t="s">
        <v>469</v>
      </c>
      <c r="J35" s="26" t="s">
        <v>423</v>
      </c>
      <c r="K35" s="26" t="s">
        <v>456</v>
      </c>
      <c r="L35" s="26" t="s">
        <v>470</v>
      </c>
      <c r="M35" s="34"/>
    </row>
    <row r="36" s="17" customFormat="1" ht="27" customHeight="1" spans="1:13">
      <c r="A36" s="26"/>
      <c r="B36" s="26"/>
      <c r="C36" s="27"/>
      <c r="D36" s="28"/>
      <c r="E36" s="23"/>
      <c r="F36" s="26"/>
      <c r="G36" s="26" t="s">
        <v>472</v>
      </c>
      <c r="H36" s="26" t="s">
        <v>473</v>
      </c>
      <c r="I36" s="33" t="s">
        <v>474</v>
      </c>
      <c r="J36" s="26" t="s">
        <v>423</v>
      </c>
      <c r="K36" s="26" t="s">
        <v>475</v>
      </c>
      <c r="L36" s="26" t="s">
        <v>452</v>
      </c>
      <c r="M36" s="34"/>
    </row>
    <row r="37" s="17" customFormat="1" ht="27" customHeight="1" spans="1:13">
      <c r="A37" s="26"/>
      <c r="B37" s="26"/>
      <c r="C37" s="27"/>
      <c r="D37" s="28"/>
      <c r="E37" s="23" t="s">
        <v>476</v>
      </c>
      <c r="F37" s="26" t="s">
        <v>477</v>
      </c>
      <c r="G37" s="26" t="s">
        <v>478</v>
      </c>
      <c r="H37" s="26" t="s">
        <v>479</v>
      </c>
      <c r="I37" s="33" t="s">
        <v>480</v>
      </c>
      <c r="J37" s="26" t="s">
        <v>423</v>
      </c>
      <c r="K37" s="26" t="s">
        <v>421</v>
      </c>
      <c r="L37" s="26" t="s">
        <v>432</v>
      </c>
      <c r="M37" s="34"/>
    </row>
    <row r="38" s="17" customFormat="1" ht="27" customHeight="1" spans="1:13">
      <c r="A38" s="26"/>
      <c r="B38" s="26"/>
      <c r="C38" s="27"/>
      <c r="D38" s="28"/>
      <c r="E38" s="23"/>
      <c r="F38" s="26" t="s">
        <v>481</v>
      </c>
      <c r="G38" s="26" t="s">
        <v>482</v>
      </c>
      <c r="H38" s="26" t="s">
        <v>483</v>
      </c>
      <c r="I38" s="33" t="s">
        <v>484</v>
      </c>
      <c r="J38" s="26" t="s">
        <v>423</v>
      </c>
      <c r="K38" s="26" t="s">
        <v>443</v>
      </c>
      <c r="L38" s="26" t="s">
        <v>425</v>
      </c>
      <c r="M38" s="34"/>
    </row>
    <row r="39" s="17" customFormat="1" ht="27" customHeight="1" spans="1:13">
      <c r="A39" s="26"/>
      <c r="B39" s="26"/>
      <c r="C39" s="27"/>
      <c r="D39" s="28"/>
      <c r="E39" s="23"/>
      <c r="F39" s="26" t="s">
        <v>485</v>
      </c>
      <c r="G39" s="26" t="s">
        <v>486</v>
      </c>
      <c r="H39" s="26" t="s">
        <v>487</v>
      </c>
      <c r="I39" s="33" t="s">
        <v>488</v>
      </c>
      <c r="J39" s="26" t="s">
        <v>423</v>
      </c>
      <c r="K39" s="26" t="s">
        <v>451</v>
      </c>
      <c r="L39" s="26" t="s">
        <v>425</v>
      </c>
      <c r="M39" s="34"/>
    </row>
    <row r="40" s="17" customFormat="1" ht="27" customHeight="1" spans="1:13">
      <c r="A40" s="25">
        <v>430</v>
      </c>
      <c r="B40" s="26" t="s">
        <v>493</v>
      </c>
      <c r="C40" s="27">
        <v>68.03</v>
      </c>
      <c r="D40" s="28" t="s">
        <v>418</v>
      </c>
      <c r="E40" s="23" t="s">
        <v>419</v>
      </c>
      <c r="F40" s="26" t="s">
        <v>420</v>
      </c>
      <c r="G40" s="26" t="s">
        <v>421</v>
      </c>
      <c r="H40" s="26" t="s">
        <v>489</v>
      </c>
      <c r="I40" s="33" t="s">
        <v>422</v>
      </c>
      <c r="J40" s="26" t="s">
        <v>423</v>
      </c>
      <c r="K40" s="26" t="s">
        <v>424</v>
      </c>
      <c r="L40" s="26" t="s">
        <v>425</v>
      </c>
      <c r="M40" s="34"/>
    </row>
    <row r="41" s="17" customFormat="1" ht="27" customHeight="1" spans="1:13">
      <c r="A41" s="26"/>
      <c r="B41" s="26"/>
      <c r="C41" s="27"/>
      <c r="D41" s="28"/>
      <c r="E41" s="23"/>
      <c r="F41" s="26" t="s">
        <v>426</v>
      </c>
      <c r="G41" s="26" t="s">
        <v>421</v>
      </c>
      <c r="H41" s="26" t="s">
        <v>489</v>
      </c>
      <c r="I41" s="33" t="s">
        <v>427</v>
      </c>
      <c r="J41" s="26" t="s">
        <v>423</v>
      </c>
      <c r="K41" s="26" t="s">
        <v>424</v>
      </c>
      <c r="L41" s="26" t="s">
        <v>425</v>
      </c>
      <c r="M41" s="34"/>
    </row>
    <row r="42" s="17" customFormat="1" ht="27" customHeight="1" spans="1:13">
      <c r="A42" s="26"/>
      <c r="B42" s="26"/>
      <c r="C42" s="27"/>
      <c r="D42" s="28"/>
      <c r="E42" s="23"/>
      <c r="F42" s="26" t="s">
        <v>428</v>
      </c>
      <c r="G42" s="26" t="s">
        <v>429</v>
      </c>
      <c r="H42" s="26" t="s">
        <v>430</v>
      </c>
      <c r="I42" s="33" t="s">
        <v>431</v>
      </c>
      <c r="J42" s="26" t="s">
        <v>423</v>
      </c>
      <c r="K42" s="26" t="s">
        <v>421</v>
      </c>
      <c r="L42" s="26" t="s">
        <v>432</v>
      </c>
      <c r="M42" s="34"/>
    </row>
    <row r="43" s="17" customFormat="1" ht="27" customHeight="1" spans="1:13">
      <c r="A43" s="26"/>
      <c r="B43" s="26"/>
      <c r="C43" s="27"/>
      <c r="D43" s="28"/>
      <c r="E43" s="23"/>
      <c r="F43" s="26"/>
      <c r="G43" s="26" t="s">
        <v>433</v>
      </c>
      <c r="H43" s="26" t="s">
        <v>434</v>
      </c>
      <c r="I43" s="33" t="s">
        <v>435</v>
      </c>
      <c r="J43" s="26" t="s">
        <v>423</v>
      </c>
      <c r="K43" s="26" t="s">
        <v>421</v>
      </c>
      <c r="L43" s="26" t="s">
        <v>432</v>
      </c>
      <c r="M43" s="34"/>
    </row>
    <row r="44" s="17" customFormat="1" ht="27" customHeight="1" spans="1:13">
      <c r="A44" s="26"/>
      <c r="B44" s="26"/>
      <c r="C44" s="27"/>
      <c r="D44" s="28"/>
      <c r="E44" s="23"/>
      <c r="F44" s="26"/>
      <c r="G44" s="26" t="s">
        <v>436</v>
      </c>
      <c r="H44" s="26" t="s">
        <v>437</v>
      </c>
      <c r="I44" s="33" t="s">
        <v>438</v>
      </c>
      <c r="J44" s="26" t="s">
        <v>423</v>
      </c>
      <c r="K44" s="26" t="s">
        <v>421</v>
      </c>
      <c r="L44" s="26" t="s">
        <v>432</v>
      </c>
      <c r="M44" s="34"/>
    </row>
    <row r="45" s="17" customFormat="1" ht="27" customHeight="1" spans="1:13">
      <c r="A45" s="26"/>
      <c r="B45" s="26"/>
      <c r="C45" s="27"/>
      <c r="D45" s="28"/>
      <c r="E45" s="23"/>
      <c r="F45" s="26" t="s">
        <v>439</v>
      </c>
      <c r="G45" s="26" t="s">
        <v>440</v>
      </c>
      <c r="H45" s="26" t="s">
        <v>441</v>
      </c>
      <c r="I45" s="33" t="s">
        <v>442</v>
      </c>
      <c r="J45" s="26" t="s">
        <v>423</v>
      </c>
      <c r="K45" s="26" t="s">
        <v>443</v>
      </c>
      <c r="L45" s="26" t="s">
        <v>425</v>
      </c>
      <c r="M45" s="34"/>
    </row>
    <row r="46" s="17" customFormat="1" ht="27" customHeight="1" spans="1:13">
      <c r="A46" s="26"/>
      <c r="B46" s="26"/>
      <c r="C46" s="27"/>
      <c r="D46" s="28"/>
      <c r="E46" s="23"/>
      <c r="F46" s="26"/>
      <c r="G46" s="26" t="s">
        <v>444</v>
      </c>
      <c r="H46" s="26" t="s">
        <v>445</v>
      </c>
      <c r="I46" s="33" t="s">
        <v>446</v>
      </c>
      <c r="J46" s="26" t="s">
        <v>423</v>
      </c>
      <c r="K46" s="26" t="s">
        <v>447</v>
      </c>
      <c r="L46" s="26" t="s">
        <v>425</v>
      </c>
      <c r="M46" s="34"/>
    </row>
    <row r="47" s="17" customFormat="1" ht="27" customHeight="1" spans="1:13">
      <c r="A47" s="26"/>
      <c r="B47" s="26"/>
      <c r="C47" s="27"/>
      <c r="D47" s="28"/>
      <c r="E47" s="23"/>
      <c r="F47" s="26"/>
      <c r="G47" s="26" t="s">
        <v>448</v>
      </c>
      <c r="H47" s="26" t="s">
        <v>449</v>
      </c>
      <c r="I47" s="33" t="s">
        <v>450</v>
      </c>
      <c r="J47" s="26" t="s">
        <v>423</v>
      </c>
      <c r="K47" s="26" t="s">
        <v>451</v>
      </c>
      <c r="L47" s="26" t="s">
        <v>452</v>
      </c>
      <c r="M47" s="34"/>
    </row>
    <row r="48" s="17" customFormat="1" ht="27" customHeight="1" spans="1:13">
      <c r="A48" s="26"/>
      <c r="B48" s="26"/>
      <c r="C48" s="27"/>
      <c r="D48" s="28"/>
      <c r="E48" s="23"/>
      <c r="F48" s="26"/>
      <c r="G48" s="26" t="s">
        <v>453</v>
      </c>
      <c r="H48" s="26" t="s">
        <v>454</v>
      </c>
      <c r="I48" s="33" t="s">
        <v>455</v>
      </c>
      <c r="J48" s="26" t="s">
        <v>423</v>
      </c>
      <c r="K48" s="26" t="s">
        <v>456</v>
      </c>
      <c r="L48" s="26" t="s">
        <v>425</v>
      </c>
      <c r="M48" s="34"/>
    </row>
    <row r="49" s="17" customFormat="1" ht="27" customHeight="1" spans="1:13">
      <c r="A49" s="26"/>
      <c r="B49" s="26"/>
      <c r="C49" s="27"/>
      <c r="D49" s="28"/>
      <c r="E49" s="23"/>
      <c r="F49" s="26" t="s">
        <v>457</v>
      </c>
      <c r="G49" s="26" t="s">
        <v>458</v>
      </c>
      <c r="H49" s="26" t="s">
        <v>459</v>
      </c>
      <c r="I49" s="33" t="s">
        <v>460</v>
      </c>
      <c r="J49" s="26" t="s">
        <v>423</v>
      </c>
      <c r="K49" s="26" t="s">
        <v>456</v>
      </c>
      <c r="L49" s="26" t="s">
        <v>425</v>
      </c>
      <c r="M49" s="34"/>
    </row>
    <row r="50" s="17" customFormat="1" ht="27" customHeight="1" spans="1:13">
      <c r="A50" s="26"/>
      <c r="B50" s="26"/>
      <c r="C50" s="27"/>
      <c r="D50" s="28"/>
      <c r="E50" s="23"/>
      <c r="F50" s="26" t="s">
        <v>461</v>
      </c>
      <c r="G50" s="26" t="s">
        <v>462</v>
      </c>
      <c r="H50" s="26" t="s">
        <v>494</v>
      </c>
      <c r="I50" s="33" t="s">
        <v>493</v>
      </c>
      <c r="J50" s="26" t="s">
        <v>423</v>
      </c>
      <c r="K50" s="26" t="s">
        <v>424</v>
      </c>
      <c r="L50" s="26" t="s">
        <v>452</v>
      </c>
      <c r="M50" s="34"/>
    </row>
    <row r="51" s="17" customFormat="1" ht="27" customHeight="1" spans="1:13">
      <c r="A51" s="26"/>
      <c r="B51" s="26"/>
      <c r="C51" s="27"/>
      <c r="D51" s="28"/>
      <c r="E51" s="23" t="s">
        <v>465</v>
      </c>
      <c r="F51" s="26" t="s">
        <v>466</v>
      </c>
      <c r="G51" s="26" t="s">
        <v>467</v>
      </c>
      <c r="H51" s="26" t="s">
        <v>468</v>
      </c>
      <c r="I51" s="33" t="s">
        <v>469</v>
      </c>
      <c r="J51" s="26" t="s">
        <v>423</v>
      </c>
      <c r="K51" s="26" t="s">
        <v>456</v>
      </c>
      <c r="L51" s="26" t="s">
        <v>470</v>
      </c>
      <c r="M51" s="34"/>
    </row>
    <row r="52" s="17" customFormat="1" ht="27" customHeight="1" spans="1:13">
      <c r="A52" s="26"/>
      <c r="B52" s="26"/>
      <c r="C52" s="27"/>
      <c r="D52" s="28"/>
      <c r="E52" s="23"/>
      <c r="F52" s="26"/>
      <c r="G52" s="26" t="s">
        <v>471</v>
      </c>
      <c r="H52" s="26" t="s">
        <v>468</v>
      </c>
      <c r="I52" s="33" t="s">
        <v>469</v>
      </c>
      <c r="J52" s="26" t="s">
        <v>423</v>
      </c>
      <c r="K52" s="26" t="s">
        <v>456</v>
      </c>
      <c r="L52" s="26" t="s">
        <v>470</v>
      </c>
      <c r="M52" s="34"/>
    </row>
    <row r="53" s="17" customFormat="1" ht="27" customHeight="1" spans="1:13">
      <c r="A53" s="26"/>
      <c r="B53" s="26"/>
      <c r="C53" s="27"/>
      <c r="D53" s="28"/>
      <c r="E53" s="23"/>
      <c r="F53" s="26"/>
      <c r="G53" s="26" t="s">
        <v>472</v>
      </c>
      <c r="H53" s="26" t="s">
        <v>473</v>
      </c>
      <c r="I53" s="33" t="s">
        <v>474</v>
      </c>
      <c r="J53" s="26" t="s">
        <v>423</v>
      </c>
      <c r="K53" s="26" t="s">
        <v>475</v>
      </c>
      <c r="L53" s="26" t="s">
        <v>452</v>
      </c>
      <c r="M53" s="34"/>
    </row>
    <row r="54" s="17" customFormat="1" ht="27" customHeight="1" spans="1:13">
      <c r="A54" s="26"/>
      <c r="B54" s="26"/>
      <c r="C54" s="27"/>
      <c r="D54" s="28"/>
      <c r="E54" s="23" t="s">
        <v>476</v>
      </c>
      <c r="F54" s="26" t="s">
        <v>477</v>
      </c>
      <c r="G54" s="26" t="s">
        <v>478</v>
      </c>
      <c r="H54" s="26" t="s">
        <v>479</v>
      </c>
      <c r="I54" s="33" t="s">
        <v>480</v>
      </c>
      <c r="J54" s="26" t="s">
        <v>423</v>
      </c>
      <c r="K54" s="26" t="s">
        <v>421</v>
      </c>
      <c r="L54" s="26" t="s">
        <v>432</v>
      </c>
      <c r="M54" s="34"/>
    </row>
    <row r="55" s="17" customFormat="1" ht="27" customHeight="1" spans="1:13">
      <c r="A55" s="26"/>
      <c r="B55" s="26"/>
      <c r="C55" s="27"/>
      <c r="D55" s="28"/>
      <c r="E55" s="23"/>
      <c r="F55" s="26" t="s">
        <v>481</v>
      </c>
      <c r="G55" s="26" t="s">
        <v>482</v>
      </c>
      <c r="H55" s="26" t="s">
        <v>483</v>
      </c>
      <c r="I55" s="33" t="s">
        <v>484</v>
      </c>
      <c r="J55" s="26" t="s">
        <v>423</v>
      </c>
      <c r="K55" s="26" t="s">
        <v>443</v>
      </c>
      <c r="L55" s="26" t="s">
        <v>425</v>
      </c>
      <c r="M55" s="34"/>
    </row>
    <row r="56" s="17" customFormat="1" ht="27" customHeight="1" spans="1:13">
      <c r="A56" s="26"/>
      <c r="B56" s="26"/>
      <c r="C56" s="27"/>
      <c r="D56" s="28"/>
      <c r="E56" s="23"/>
      <c r="F56" s="26" t="s">
        <v>485</v>
      </c>
      <c r="G56" s="26" t="s">
        <v>486</v>
      </c>
      <c r="H56" s="26" t="s">
        <v>487</v>
      </c>
      <c r="I56" s="33" t="s">
        <v>488</v>
      </c>
      <c r="J56" s="26" t="s">
        <v>423</v>
      </c>
      <c r="K56" s="26" t="s">
        <v>451</v>
      </c>
      <c r="L56" s="26" t="s">
        <v>425</v>
      </c>
      <c r="M56" s="34"/>
    </row>
    <row r="57" s="17" customFormat="1" ht="27" customHeight="1" spans="1:13">
      <c r="A57" s="25">
        <v>430</v>
      </c>
      <c r="B57" s="26" t="s">
        <v>495</v>
      </c>
      <c r="C57" s="27">
        <v>81.42</v>
      </c>
      <c r="D57" s="28" t="s">
        <v>418</v>
      </c>
      <c r="E57" s="23" t="s">
        <v>419</v>
      </c>
      <c r="F57" s="26" t="s">
        <v>420</v>
      </c>
      <c r="G57" s="26" t="s">
        <v>421</v>
      </c>
      <c r="H57" s="26" t="s">
        <v>489</v>
      </c>
      <c r="I57" s="33" t="s">
        <v>422</v>
      </c>
      <c r="J57" s="26" t="s">
        <v>423</v>
      </c>
      <c r="K57" s="26" t="s">
        <v>424</v>
      </c>
      <c r="L57" s="26" t="s">
        <v>425</v>
      </c>
      <c r="M57" s="34"/>
    </row>
    <row r="58" s="17" customFormat="1" ht="27" customHeight="1" spans="1:13">
      <c r="A58" s="26"/>
      <c r="B58" s="26"/>
      <c r="C58" s="27"/>
      <c r="D58" s="28"/>
      <c r="E58" s="23"/>
      <c r="F58" s="26" t="s">
        <v>426</v>
      </c>
      <c r="G58" s="26" t="s">
        <v>421</v>
      </c>
      <c r="H58" s="26" t="s">
        <v>489</v>
      </c>
      <c r="I58" s="33" t="s">
        <v>427</v>
      </c>
      <c r="J58" s="26" t="s">
        <v>423</v>
      </c>
      <c r="K58" s="26" t="s">
        <v>424</v>
      </c>
      <c r="L58" s="26" t="s">
        <v>425</v>
      </c>
      <c r="M58" s="34"/>
    </row>
    <row r="59" s="17" customFormat="1" ht="27" customHeight="1" spans="1:13">
      <c r="A59" s="26"/>
      <c r="B59" s="26"/>
      <c r="C59" s="27"/>
      <c r="D59" s="28"/>
      <c r="E59" s="23"/>
      <c r="F59" s="26" t="s">
        <v>428</v>
      </c>
      <c r="G59" s="26" t="s">
        <v>429</v>
      </c>
      <c r="H59" s="26" t="s">
        <v>430</v>
      </c>
      <c r="I59" s="33" t="s">
        <v>431</v>
      </c>
      <c r="J59" s="26" t="s">
        <v>423</v>
      </c>
      <c r="K59" s="26" t="s">
        <v>421</v>
      </c>
      <c r="L59" s="26" t="s">
        <v>432</v>
      </c>
      <c r="M59" s="34"/>
    </row>
    <row r="60" s="17" customFormat="1" ht="27" customHeight="1" spans="1:13">
      <c r="A60" s="26"/>
      <c r="B60" s="26"/>
      <c r="C60" s="27"/>
      <c r="D60" s="28"/>
      <c r="E60" s="23"/>
      <c r="F60" s="26"/>
      <c r="G60" s="26" t="s">
        <v>433</v>
      </c>
      <c r="H60" s="26" t="s">
        <v>434</v>
      </c>
      <c r="I60" s="33" t="s">
        <v>435</v>
      </c>
      <c r="J60" s="26" t="s">
        <v>423</v>
      </c>
      <c r="K60" s="26" t="s">
        <v>421</v>
      </c>
      <c r="L60" s="26" t="s">
        <v>432</v>
      </c>
      <c r="M60" s="34"/>
    </row>
    <row r="61" s="17" customFormat="1" ht="27" customHeight="1" spans="1:13">
      <c r="A61" s="26"/>
      <c r="B61" s="26"/>
      <c r="C61" s="27"/>
      <c r="D61" s="28"/>
      <c r="E61" s="23"/>
      <c r="F61" s="26"/>
      <c r="G61" s="26" t="s">
        <v>436</v>
      </c>
      <c r="H61" s="26" t="s">
        <v>437</v>
      </c>
      <c r="I61" s="33" t="s">
        <v>438</v>
      </c>
      <c r="J61" s="26" t="s">
        <v>423</v>
      </c>
      <c r="K61" s="26" t="s">
        <v>421</v>
      </c>
      <c r="L61" s="26" t="s">
        <v>432</v>
      </c>
      <c r="M61" s="34"/>
    </row>
    <row r="62" s="17" customFormat="1" ht="27" customHeight="1" spans="1:13">
      <c r="A62" s="26"/>
      <c r="B62" s="26"/>
      <c r="C62" s="27"/>
      <c r="D62" s="28"/>
      <c r="E62" s="23"/>
      <c r="F62" s="26" t="s">
        <v>439</v>
      </c>
      <c r="G62" s="26" t="s">
        <v>440</v>
      </c>
      <c r="H62" s="26" t="s">
        <v>441</v>
      </c>
      <c r="I62" s="33" t="s">
        <v>442</v>
      </c>
      <c r="J62" s="26" t="s">
        <v>423</v>
      </c>
      <c r="K62" s="26" t="s">
        <v>443</v>
      </c>
      <c r="L62" s="26" t="s">
        <v>425</v>
      </c>
      <c r="M62" s="34"/>
    </row>
    <row r="63" s="17" customFormat="1" ht="27" customHeight="1" spans="1:13">
      <c r="A63" s="26"/>
      <c r="B63" s="26"/>
      <c r="C63" s="27"/>
      <c r="D63" s="28"/>
      <c r="E63" s="23"/>
      <c r="F63" s="26"/>
      <c r="G63" s="26" t="s">
        <v>444</v>
      </c>
      <c r="H63" s="26" t="s">
        <v>445</v>
      </c>
      <c r="I63" s="33" t="s">
        <v>446</v>
      </c>
      <c r="J63" s="26" t="s">
        <v>423</v>
      </c>
      <c r="K63" s="26" t="s">
        <v>447</v>
      </c>
      <c r="L63" s="26" t="s">
        <v>425</v>
      </c>
      <c r="M63" s="34"/>
    </row>
    <row r="64" s="17" customFormat="1" ht="27" customHeight="1" spans="1:13">
      <c r="A64" s="26"/>
      <c r="B64" s="26"/>
      <c r="C64" s="27"/>
      <c r="D64" s="28"/>
      <c r="E64" s="23"/>
      <c r="F64" s="26"/>
      <c r="G64" s="26" t="s">
        <v>448</v>
      </c>
      <c r="H64" s="26" t="s">
        <v>449</v>
      </c>
      <c r="I64" s="33" t="s">
        <v>450</v>
      </c>
      <c r="J64" s="26" t="s">
        <v>423</v>
      </c>
      <c r="K64" s="26" t="s">
        <v>451</v>
      </c>
      <c r="L64" s="26" t="s">
        <v>452</v>
      </c>
      <c r="M64" s="34"/>
    </row>
    <row r="65" s="17" customFormat="1" ht="27" customHeight="1" spans="1:13">
      <c r="A65" s="26"/>
      <c r="B65" s="26"/>
      <c r="C65" s="27"/>
      <c r="D65" s="28"/>
      <c r="E65" s="23"/>
      <c r="F65" s="26"/>
      <c r="G65" s="26" t="s">
        <v>453</v>
      </c>
      <c r="H65" s="26" t="s">
        <v>454</v>
      </c>
      <c r="I65" s="33" t="s">
        <v>455</v>
      </c>
      <c r="J65" s="26" t="s">
        <v>423</v>
      </c>
      <c r="K65" s="26" t="s">
        <v>456</v>
      </c>
      <c r="L65" s="26" t="s">
        <v>425</v>
      </c>
      <c r="M65" s="34"/>
    </row>
    <row r="66" s="17" customFormat="1" ht="27" customHeight="1" spans="1:13">
      <c r="A66" s="26"/>
      <c r="B66" s="26"/>
      <c r="C66" s="27"/>
      <c r="D66" s="28"/>
      <c r="E66" s="23"/>
      <c r="F66" s="26" t="s">
        <v>457</v>
      </c>
      <c r="G66" s="26" t="s">
        <v>458</v>
      </c>
      <c r="H66" s="35">
        <v>1</v>
      </c>
      <c r="I66" s="33" t="s">
        <v>460</v>
      </c>
      <c r="J66" s="26" t="s">
        <v>423</v>
      </c>
      <c r="K66" s="26" t="s">
        <v>456</v>
      </c>
      <c r="L66" s="26" t="s">
        <v>425</v>
      </c>
      <c r="M66" s="34"/>
    </row>
    <row r="67" s="17" customFormat="1" ht="27" customHeight="1" spans="1:13">
      <c r="A67" s="26"/>
      <c r="B67" s="26"/>
      <c r="C67" s="27"/>
      <c r="D67" s="28"/>
      <c r="E67" s="23"/>
      <c r="F67" s="26" t="s">
        <v>461</v>
      </c>
      <c r="G67" s="26" t="s">
        <v>462</v>
      </c>
      <c r="H67" s="26" t="s">
        <v>496</v>
      </c>
      <c r="I67" s="33" t="s">
        <v>495</v>
      </c>
      <c r="J67" s="26" t="s">
        <v>423</v>
      </c>
      <c r="K67" s="26" t="s">
        <v>424</v>
      </c>
      <c r="L67" s="26" t="s">
        <v>452</v>
      </c>
      <c r="M67" s="34"/>
    </row>
    <row r="68" s="17" customFormat="1" ht="27" customHeight="1" spans="1:13">
      <c r="A68" s="26"/>
      <c r="B68" s="26"/>
      <c r="C68" s="27"/>
      <c r="D68" s="28"/>
      <c r="E68" s="23" t="s">
        <v>465</v>
      </c>
      <c r="F68" s="26" t="s">
        <v>466</v>
      </c>
      <c r="G68" s="26" t="s">
        <v>467</v>
      </c>
      <c r="H68" s="26" t="s">
        <v>468</v>
      </c>
      <c r="I68" s="33" t="s">
        <v>469</v>
      </c>
      <c r="J68" s="26" t="s">
        <v>423</v>
      </c>
      <c r="K68" s="26" t="s">
        <v>456</v>
      </c>
      <c r="L68" s="26" t="s">
        <v>470</v>
      </c>
      <c r="M68" s="34"/>
    </row>
    <row r="69" s="17" customFormat="1" ht="27" customHeight="1" spans="1:13">
      <c r="A69" s="26"/>
      <c r="B69" s="26"/>
      <c r="C69" s="27"/>
      <c r="D69" s="28"/>
      <c r="E69" s="23"/>
      <c r="F69" s="26"/>
      <c r="G69" s="26" t="s">
        <v>471</v>
      </c>
      <c r="H69" s="26" t="s">
        <v>468</v>
      </c>
      <c r="I69" s="33" t="s">
        <v>469</v>
      </c>
      <c r="J69" s="26" t="s">
        <v>423</v>
      </c>
      <c r="K69" s="26" t="s">
        <v>456</v>
      </c>
      <c r="L69" s="26" t="s">
        <v>470</v>
      </c>
      <c r="M69" s="34"/>
    </row>
    <row r="70" s="17" customFormat="1" ht="27" customHeight="1" spans="1:13">
      <c r="A70" s="26"/>
      <c r="B70" s="26"/>
      <c r="C70" s="27"/>
      <c r="D70" s="28"/>
      <c r="E70" s="23"/>
      <c r="F70" s="26"/>
      <c r="G70" s="26" t="s">
        <v>472</v>
      </c>
      <c r="H70" s="26" t="s">
        <v>473</v>
      </c>
      <c r="I70" s="33" t="s">
        <v>474</v>
      </c>
      <c r="J70" s="26" t="s">
        <v>423</v>
      </c>
      <c r="K70" s="26" t="s">
        <v>475</v>
      </c>
      <c r="L70" s="26" t="s">
        <v>452</v>
      </c>
      <c r="M70" s="34"/>
    </row>
    <row r="71" s="17" customFormat="1" ht="27" customHeight="1" spans="1:13">
      <c r="A71" s="26"/>
      <c r="B71" s="26"/>
      <c r="C71" s="27"/>
      <c r="D71" s="28"/>
      <c r="E71" s="23" t="s">
        <v>476</v>
      </c>
      <c r="F71" s="26" t="s">
        <v>477</v>
      </c>
      <c r="G71" s="26" t="s">
        <v>478</v>
      </c>
      <c r="H71" s="26" t="s">
        <v>479</v>
      </c>
      <c r="I71" s="33" t="s">
        <v>480</v>
      </c>
      <c r="J71" s="26" t="s">
        <v>423</v>
      </c>
      <c r="K71" s="26" t="s">
        <v>421</v>
      </c>
      <c r="L71" s="26" t="s">
        <v>432</v>
      </c>
      <c r="M71" s="34"/>
    </row>
    <row r="72" s="17" customFormat="1" ht="27" customHeight="1" spans="1:13">
      <c r="A72" s="26"/>
      <c r="B72" s="26"/>
      <c r="C72" s="27"/>
      <c r="D72" s="28"/>
      <c r="E72" s="23"/>
      <c r="F72" s="26" t="s">
        <v>481</v>
      </c>
      <c r="G72" s="26" t="s">
        <v>482</v>
      </c>
      <c r="H72" s="26" t="s">
        <v>483</v>
      </c>
      <c r="I72" s="33" t="s">
        <v>484</v>
      </c>
      <c r="J72" s="26" t="s">
        <v>423</v>
      </c>
      <c r="K72" s="26" t="s">
        <v>443</v>
      </c>
      <c r="L72" s="26" t="s">
        <v>425</v>
      </c>
      <c r="M72" s="34"/>
    </row>
    <row r="73" s="17" customFormat="1" ht="27" customHeight="1" spans="1:13">
      <c r="A73" s="26"/>
      <c r="B73" s="26"/>
      <c r="C73" s="27"/>
      <c r="D73" s="28"/>
      <c r="E73" s="23"/>
      <c r="F73" s="26" t="s">
        <v>485</v>
      </c>
      <c r="G73" s="26" t="s">
        <v>486</v>
      </c>
      <c r="H73" s="26" t="s">
        <v>487</v>
      </c>
      <c r="I73" s="33" t="s">
        <v>488</v>
      </c>
      <c r="J73" s="26" t="s">
        <v>423</v>
      </c>
      <c r="K73" s="26" t="s">
        <v>451</v>
      </c>
      <c r="L73" s="26" t="s">
        <v>425</v>
      </c>
      <c r="M73" s="34"/>
    </row>
    <row r="74" s="17" customFormat="1" ht="27" customHeight="1" spans="1:13">
      <c r="A74" s="26">
        <v>430</v>
      </c>
      <c r="B74" s="26" t="s">
        <v>497</v>
      </c>
      <c r="C74" s="27">
        <v>273.91</v>
      </c>
      <c r="D74" s="26" t="s">
        <v>498</v>
      </c>
      <c r="E74" s="23" t="s">
        <v>419</v>
      </c>
      <c r="F74" s="26" t="s">
        <v>426</v>
      </c>
      <c r="G74" s="26" t="s">
        <v>421</v>
      </c>
      <c r="H74" s="26" t="s">
        <v>424</v>
      </c>
      <c r="I74" s="33" t="s">
        <v>421</v>
      </c>
      <c r="J74" s="26" t="s">
        <v>423</v>
      </c>
      <c r="K74" s="26" t="s">
        <v>424</v>
      </c>
      <c r="L74" s="26" t="s">
        <v>425</v>
      </c>
      <c r="M74" s="34"/>
    </row>
    <row r="75" s="17" customFormat="1" ht="27" customHeight="1" spans="1:13">
      <c r="A75" s="26"/>
      <c r="B75" s="26"/>
      <c r="C75" s="27"/>
      <c r="D75" s="26"/>
      <c r="E75" s="23"/>
      <c r="F75" s="26" t="s">
        <v>461</v>
      </c>
      <c r="G75" s="26" t="s">
        <v>497</v>
      </c>
      <c r="H75" s="26" t="s">
        <v>499</v>
      </c>
      <c r="I75" s="33" t="s">
        <v>497</v>
      </c>
      <c r="J75" s="26" t="s">
        <v>423</v>
      </c>
      <c r="K75" s="26" t="s">
        <v>424</v>
      </c>
      <c r="L75" s="26" t="s">
        <v>452</v>
      </c>
      <c r="M75" s="34"/>
    </row>
    <row r="76" s="17" customFormat="1" ht="27" customHeight="1" spans="1:13">
      <c r="A76" s="26"/>
      <c r="B76" s="26"/>
      <c r="C76" s="27"/>
      <c r="D76" s="26"/>
      <c r="E76" s="23"/>
      <c r="F76" s="26" t="s">
        <v>439</v>
      </c>
      <c r="G76" s="26" t="s">
        <v>421</v>
      </c>
      <c r="H76" s="26" t="s">
        <v>424</v>
      </c>
      <c r="I76" s="33" t="s">
        <v>421</v>
      </c>
      <c r="J76" s="26" t="s">
        <v>423</v>
      </c>
      <c r="K76" s="26" t="s">
        <v>475</v>
      </c>
      <c r="L76" s="26" t="s">
        <v>425</v>
      </c>
      <c r="M76" s="34"/>
    </row>
    <row r="77" s="17" customFormat="1" ht="27" customHeight="1" spans="1:13">
      <c r="A77" s="26"/>
      <c r="B77" s="26"/>
      <c r="C77" s="27"/>
      <c r="D77" s="26"/>
      <c r="E77" s="23"/>
      <c r="F77" s="26" t="s">
        <v>457</v>
      </c>
      <c r="G77" s="26" t="s">
        <v>421</v>
      </c>
      <c r="H77" s="26" t="s">
        <v>421</v>
      </c>
      <c r="I77" s="33" t="s">
        <v>421</v>
      </c>
      <c r="J77" s="26" t="s">
        <v>423</v>
      </c>
      <c r="K77" s="26" t="s">
        <v>500</v>
      </c>
      <c r="L77" s="26" t="s">
        <v>425</v>
      </c>
      <c r="M77" s="34"/>
    </row>
    <row r="78" s="17" customFormat="1" ht="27" customHeight="1" spans="1:13">
      <c r="A78" s="26"/>
      <c r="B78" s="26"/>
      <c r="C78" s="27"/>
      <c r="D78" s="26"/>
      <c r="E78" s="23"/>
      <c r="F78" s="26" t="s">
        <v>428</v>
      </c>
      <c r="G78" s="26" t="s">
        <v>421</v>
      </c>
      <c r="H78" s="26" t="s">
        <v>421</v>
      </c>
      <c r="I78" s="33" t="s">
        <v>421</v>
      </c>
      <c r="J78" s="26" t="s">
        <v>423</v>
      </c>
      <c r="K78" s="26" t="s">
        <v>421</v>
      </c>
      <c r="L78" s="26" t="s">
        <v>432</v>
      </c>
      <c r="M78" s="34"/>
    </row>
    <row r="79" s="17" customFormat="1" ht="27" customHeight="1" spans="1:13">
      <c r="A79" s="26"/>
      <c r="B79" s="26"/>
      <c r="C79" s="27"/>
      <c r="D79" s="26"/>
      <c r="E79" s="23"/>
      <c r="F79" s="26" t="s">
        <v>420</v>
      </c>
      <c r="G79" s="26" t="s">
        <v>421</v>
      </c>
      <c r="H79" s="26" t="s">
        <v>424</v>
      </c>
      <c r="I79" s="33" t="s">
        <v>421</v>
      </c>
      <c r="J79" s="26" t="s">
        <v>423</v>
      </c>
      <c r="K79" s="26" t="s">
        <v>424</v>
      </c>
      <c r="L79" s="26" t="s">
        <v>425</v>
      </c>
      <c r="M79" s="34"/>
    </row>
    <row r="80" s="17" customFormat="1" ht="27" customHeight="1" spans="1:13">
      <c r="A80" s="26"/>
      <c r="B80" s="26"/>
      <c r="C80" s="27"/>
      <c r="D80" s="26"/>
      <c r="E80" s="23" t="s">
        <v>476</v>
      </c>
      <c r="F80" s="26" t="s">
        <v>477</v>
      </c>
      <c r="G80" s="26" t="s">
        <v>478</v>
      </c>
      <c r="H80" s="26" t="s">
        <v>501</v>
      </c>
      <c r="I80" s="33" t="s">
        <v>480</v>
      </c>
      <c r="J80" s="26" t="s">
        <v>423</v>
      </c>
      <c r="K80" s="26" t="s">
        <v>421</v>
      </c>
      <c r="L80" s="26" t="s">
        <v>432</v>
      </c>
      <c r="M80" s="34"/>
    </row>
    <row r="81" s="17" customFormat="1" ht="27" customHeight="1" spans="1:13">
      <c r="A81" s="26"/>
      <c r="B81" s="26"/>
      <c r="C81" s="27"/>
      <c r="D81" s="26"/>
      <c r="E81" s="23"/>
      <c r="F81" s="26" t="s">
        <v>481</v>
      </c>
      <c r="G81" s="26" t="s">
        <v>421</v>
      </c>
      <c r="H81" s="26" t="s">
        <v>421</v>
      </c>
      <c r="I81" s="33" t="s">
        <v>421</v>
      </c>
      <c r="J81" s="26" t="s">
        <v>423</v>
      </c>
      <c r="K81" s="26" t="s">
        <v>421</v>
      </c>
      <c r="L81" s="26" t="s">
        <v>425</v>
      </c>
      <c r="M81" s="34"/>
    </row>
    <row r="82" s="17" customFormat="1" ht="27" customHeight="1" spans="1:13">
      <c r="A82" s="26"/>
      <c r="B82" s="26"/>
      <c r="C82" s="27"/>
      <c r="D82" s="26"/>
      <c r="E82" s="23"/>
      <c r="F82" s="26" t="s">
        <v>485</v>
      </c>
      <c r="G82" s="26" t="s">
        <v>502</v>
      </c>
      <c r="H82" s="26" t="s">
        <v>503</v>
      </c>
      <c r="I82" s="33" t="s">
        <v>504</v>
      </c>
      <c r="J82" s="26" t="s">
        <v>423</v>
      </c>
      <c r="K82" s="26" t="s">
        <v>456</v>
      </c>
      <c r="L82" s="26" t="s">
        <v>425</v>
      </c>
      <c r="M82" s="34"/>
    </row>
    <row r="83" s="17" customFormat="1" ht="27" customHeight="1" spans="1:13">
      <c r="A83" s="26"/>
      <c r="B83" s="26"/>
      <c r="C83" s="27"/>
      <c r="D83" s="26"/>
      <c r="E83" s="23" t="s">
        <v>465</v>
      </c>
      <c r="F83" s="26" t="s">
        <v>466</v>
      </c>
      <c r="G83" s="26" t="s">
        <v>505</v>
      </c>
      <c r="H83" s="26" t="s">
        <v>506</v>
      </c>
      <c r="I83" s="33" t="s">
        <v>469</v>
      </c>
      <c r="J83" s="26" t="s">
        <v>423</v>
      </c>
      <c r="K83" s="26" t="s">
        <v>456</v>
      </c>
      <c r="L83" s="26" t="s">
        <v>470</v>
      </c>
      <c r="M83" s="34"/>
    </row>
    <row r="84" s="17" customFormat="1" ht="27" customHeight="1" spans="1:13">
      <c r="A84" s="26">
        <v>430</v>
      </c>
      <c r="B84" s="26" t="s">
        <v>376</v>
      </c>
      <c r="C84" s="27">
        <v>405.03</v>
      </c>
      <c r="D84" s="26" t="s">
        <v>507</v>
      </c>
      <c r="E84" s="23" t="s">
        <v>419</v>
      </c>
      <c r="F84" s="26" t="s">
        <v>426</v>
      </c>
      <c r="G84" s="26" t="s">
        <v>421</v>
      </c>
      <c r="H84" s="26" t="s">
        <v>424</v>
      </c>
      <c r="I84" s="33" t="s">
        <v>421</v>
      </c>
      <c r="J84" s="26" t="s">
        <v>423</v>
      </c>
      <c r="K84" s="26" t="s">
        <v>424</v>
      </c>
      <c r="L84" s="26" t="s">
        <v>425</v>
      </c>
      <c r="M84" s="34"/>
    </row>
    <row r="85" s="17" customFormat="1" ht="27" customHeight="1" spans="1:13">
      <c r="A85" s="26"/>
      <c r="B85" s="26"/>
      <c r="C85" s="27"/>
      <c r="D85" s="26"/>
      <c r="E85" s="23"/>
      <c r="F85" s="26" t="s">
        <v>461</v>
      </c>
      <c r="G85" s="26" t="s">
        <v>508</v>
      </c>
      <c r="H85" s="26" t="s">
        <v>509</v>
      </c>
      <c r="I85" s="33" t="s">
        <v>508</v>
      </c>
      <c r="J85" s="26" t="s">
        <v>423</v>
      </c>
      <c r="K85" s="26" t="s">
        <v>424</v>
      </c>
      <c r="L85" s="26" t="s">
        <v>452</v>
      </c>
      <c r="M85" s="34"/>
    </row>
    <row r="86" s="17" customFormat="1" ht="27" customHeight="1" spans="1:13">
      <c r="A86" s="26"/>
      <c r="B86" s="26"/>
      <c r="C86" s="27"/>
      <c r="D86" s="26"/>
      <c r="E86" s="23"/>
      <c r="F86" s="26" t="s">
        <v>439</v>
      </c>
      <c r="G86" s="26" t="s">
        <v>421</v>
      </c>
      <c r="H86" s="26" t="s">
        <v>424</v>
      </c>
      <c r="I86" s="33" t="s">
        <v>421</v>
      </c>
      <c r="J86" s="26" t="s">
        <v>423</v>
      </c>
      <c r="K86" s="26" t="s">
        <v>475</v>
      </c>
      <c r="L86" s="26" t="s">
        <v>425</v>
      </c>
      <c r="M86" s="34"/>
    </row>
    <row r="87" s="17" customFormat="1" ht="27" customHeight="1" spans="1:13">
      <c r="A87" s="26"/>
      <c r="B87" s="26"/>
      <c r="C87" s="27"/>
      <c r="D87" s="26"/>
      <c r="E87" s="23"/>
      <c r="F87" s="26" t="s">
        <v>457</v>
      </c>
      <c r="G87" s="26" t="s">
        <v>421</v>
      </c>
      <c r="H87" s="26" t="s">
        <v>421</v>
      </c>
      <c r="I87" s="33" t="s">
        <v>421</v>
      </c>
      <c r="J87" s="26" t="s">
        <v>423</v>
      </c>
      <c r="K87" s="26" t="s">
        <v>500</v>
      </c>
      <c r="L87" s="26" t="s">
        <v>425</v>
      </c>
      <c r="M87" s="34"/>
    </row>
    <row r="88" s="17" customFormat="1" ht="27" customHeight="1" spans="1:13">
      <c r="A88" s="26"/>
      <c r="B88" s="26"/>
      <c r="C88" s="27"/>
      <c r="D88" s="26"/>
      <c r="E88" s="23"/>
      <c r="F88" s="26" t="s">
        <v>428</v>
      </c>
      <c r="G88" s="26" t="s">
        <v>510</v>
      </c>
      <c r="H88" s="33" t="s">
        <v>511</v>
      </c>
      <c r="I88" s="33" t="s">
        <v>421</v>
      </c>
      <c r="J88" s="26" t="s">
        <v>423</v>
      </c>
      <c r="K88" s="26" t="s">
        <v>421</v>
      </c>
      <c r="L88" s="26" t="s">
        <v>432</v>
      </c>
      <c r="M88" s="34"/>
    </row>
    <row r="89" s="17" customFormat="1" ht="27" customHeight="1" spans="1:13">
      <c r="A89" s="26"/>
      <c r="B89" s="26"/>
      <c r="C89" s="27"/>
      <c r="D89" s="26"/>
      <c r="E89" s="23"/>
      <c r="F89" s="26" t="s">
        <v>420</v>
      </c>
      <c r="G89" s="26" t="s">
        <v>421</v>
      </c>
      <c r="H89" s="26" t="s">
        <v>424</v>
      </c>
      <c r="I89" s="33" t="s">
        <v>421</v>
      </c>
      <c r="J89" s="26" t="s">
        <v>423</v>
      </c>
      <c r="K89" s="26" t="s">
        <v>424</v>
      </c>
      <c r="L89" s="26" t="s">
        <v>425</v>
      </c>
      <c r="M89" s="34"/>
    </row>
    <row r="90" s="17" customFormat="1" ht="27" customHeight="1" spans="1:13">
      <c r="A90" s="26"/>
      <c r="B90" s="26"/>
      <c r="C90" s="27"/>
      <c r="D90" s="26"/>
      <c r="E90" s="23" t="s">
        <v>476</v>
      </c>
      <c r="F90" s="26" t="s">
        <v>477</v>
      </c>
      <c r="G90" s="26" t="s">
        <v>512</v>
      </c>
      <c r="H90" s="26" t="s">
        <v>513</v>
      </c>
      <c r="I90" s="33" t="s">
        <v>514</v>
      </c>
      <c r="J90" s="26" t="s">
        <v>423</v>
      </c>
      <c r="K90" s="26" t="s">
        <v>421</v>
      </c>
      <c r="L90" s="26" t="s">
        <v>432</v>
      </c>
      <c r="M90" s="34"/>
    </row>
    <row r="91" s="17" customFormat="1" ht="27" customHeight="1" spans="1:13">
      <c r="A91" s="26"/>
      <c r="B91" s="26"/>
      <c r="C91" s="27"/>
      <c r="D91" s="26"/>
      <c r="E91" s="23"/>
      <c r="F91" s="26" t="s">
        <v>481</v>
      </c>
      <c r="G91" s="26" t="s">
        <v>421</v>
      </c>
      <c r="H91" s="26" t="s">
        <v>421</v>
      </c>
      <c r="I91" s="33" t="s">
        <v>421</v>
      </c>
      <c r="J91" s="26" t="s">
        <v>423</v>
      </c>
      <c r="K91" s="26" t="s">
        <v>421</v>
      </c>
      <c r="L91" s="26" t="s">
        <v>425</v>
      </c>
      <c r="M91" s="34"/>
    </row>
    <row r="92" s="17" customFormat="1" ht="27" customHeight="1" spans="1:13">
      <c r="A92" s="26"/>
      <c r="B92" s="26"/>
      <c r="C92" s="27"/>
      <c r="D92" s="26"/>
      <c r="E92" s="23"/>
      <c r="F92" s="26" t="s">
        <v>485</v>
      </c>
      <c r="G92" s="33" t="s">
        <v>515</v>
      </c>
      <c r="H92" s="26" t="s">
        <v>516</v>
      </c>
      <c r="I92" s="33" t="s">
        <v>517</v>
      </c>
      <c r="J92" s="26" t="s">
        <v>423</v>
      </c>
      <c r="K92" s="26" t="s">
        <v>456</v>
      </c>
      <c r="L92" s="26" t="s">
        <v>425</v>
      </c>
      <c r="M92" s="34"/>
    </row>
    <row r="93" s="17" customFormat="1" ht="27" customHeight="1" spans="1:13">
      <c r="A93" s="26"/>
      <c r="B93" s="26"/>
      <c r="C93" s="27"/>
      <c r="D93" s="26"/>
      <c r="E93" s="23" t="s">
        <v>465</v>
      </c>
      <c r="F93" s="26" t="s">
        <v>466</v>
      </c>
      <c r="G93" s="26" t="s">
        <v>505</v>
      </c>
      <c r="H93" s="26" t="s">
        <v>506</v>
      </c>
      <c r="I93" s="33" t="s">
        <v>469</v>
      </c>
      <c r="J93" s="26" t="s">
        <v>423</v>
      </c>
      <c r="K93" s="26" t="s">
        <v>456</v>
      </c>
      <c r="L93" s="26" t="s">
        <v>470</v>
      </c>
      <c r="M93" s="34"/>
    </row>
    <row r="94" s="17" customFormat="1" ht="27" customHeight="1" spans="1:13">
      <c r="A94" s="26">
        <v>430</v>
      </c>
      <c r="B94" s="26" t="s">
        <v>283</v>
      </c>
      <c r="C94" s="27">
        <v>3.76</v>
      </c>
      <c r="D94" s="28" t="s">
        <v>518</v>
      </c>
      <c r="E94" s="23" t="s">
        <v>419</v>
      </c>
      <c r="F94" s="26" t="s">
        <v>426</v>
      </c>
      <c r="G94" s="26" t="s">
        <v>421</v>
      </c>
      <c r="H94" s="26" t="s">
        <v>424</v>
      </c>
      <c r="I94" s="33" t="s">
        <v>421</v>
      </c>
      <c r="J94" s="26" t="s">
        <v>423</v>
      </c>
      <c r="K94" s="26" t="s">
        <v>424</v>
      </c>
      <c r="L94" s="26" t="s">
        <v>425</v>
      </c>
      <c r="M94" s="34"/>
    </row>
    <row r="95" s="17" customFormat="1" ht="27" customHeight="1" spans="1:13">
      <c r="A95" s="26"/>
      <c r="B95" s="26"/>
      <c r="C95" s="27"/>
      <c r="D95" s="28"/>
      <c r="E95" s="23"/>
      <c r="F95" s="26" t="s">
        <v>461</v>
      </c>
      <c r="G95" s="26" t="s">
        <v>462</v>
      </c>
      <c r="H95" s="26" t="s">
        <v>519</v>
      </c>
      <c r="I95" s="33" t="s">
        <v>283</v>
      </c>
      <c r="J95" s="26" t="s">
        <v>423</v>
      </c>
      <c r="K95" s="26" t="s">
        <v>424</v>
      </c>
      <c r="L95" s="26" t="s">
        <v>452</v>
      </c>
      <c r="M95" s="34"/>
    </row>
    <row r="96" s="17" customFormat="1" ht="27" customHeight="1" spans="1:13">
      <c r="A96" s="26"/>
      <c r="B96" s="26"/>
      <c r="C96" s="27"/>
      <c r="D96" s="28"/>
      <c r="E96" s="23"/>
      <c r="F96" s="26" t="s">
        <v>439</v>
      </c>
      <c r="G96" s="26" t="s">
        <v>520</v>
      </c>
      <c r="H96" s="26" t="s">
        <v>521</v>
      </c>
      <c r="I96" s="33" t="s">
        <v>522</v>
      </c>
      <c r="J96" s="26" t="s">
        <v>423</v>
      </c>
      <c r="K96" s="26" t="s">
        <v>475</v>
      </c>
      <c r="L96" s="26" t="s">
        <v>425</v>
      </c>
      <c r="M96" s="34"/>
    </row>
    <row r="97" s="17" customFormat="1" ht="27" customHeight="1" spans="1:13">
      <c r="A97" s="26"/>
      <c r="B97" s="26"/>
      <c r="C97" s="27"/>
      <c r="D97" s="28"/>
      <c r="E97" s="23"/>
      <c r="F97" s="26" t="s">
        <v>457</v>
      </c>
      <c r="G97" s="26" t="s">
        <v>523</v>
      </c>
      <c r="H97" s="26" t="s">
        <v>524</v>
      </c>
      <c r="I97" s="33" t="s">
        <v>525</v>
      </c>
      <c r="J97" s="26" t="s">
        <v>423</v>
      </c>
      <c r="K97" s="26" t="s">
        <v>500</v>
      </c>
      <c r="L97" s="26" t="s">
        <v>425</v>
      </c>
      <c r="M97" s="34"/>
    </row>
    <row r="98" s="17" customFormat="1" ht="27" customHeight="1" spans="1:13">
      <c r="A98" s="26"/>
      <c r="B98" s="26"/>
      <c r="C98" s="27"/>
      <c r="D98" s="28"/>
      <c r="E98" s="23"/>
      <c r="F98" s="26" t="s">
        <v>428</v>
      </c>
      <c r="G98" s="26" t="s">
        <v>526</v>
      </c>
      <c r="H98" s="26" t="s">
        <v>527</v>
      </c>
      <c r="I98" s="33" t="s">
        <v>528</v>
      </c>
      <c r="J98" s="26" t="s">
        <v>423</v>
      </c>
      <c r="K98" s="26" t="s">
        <v>421</v>
      </c>
      <c r="L98" s="26" t="s">
        <v>432</v>
      </c>
      <c r="M98" s="34"/>
    </row>
    <row r="99" s="17" customFormat="1" ht="27" customHeight="1" spans="1:13">
      <c r="A99" s="26"/>
      <c r="B99" s="26"/>
      <c r="C99" s="27"/>
      <c r="D99" s="28"/>
      <c r="E99" s="23"/>
      <c r="F99" s="26" t="s">
        <v>420</v>
      </c>
      <c r="G99" s="26" t="s">
        <v>421</v>
      </c>
      <c r="H99" s="26" t="s">
        <v>424</v>
      </c>
      <c r="I99" s="33" t="s">
        <v>421</v>
      </c>
      <c r="J99" s="26" t="s">
        <v>423</v>
      </c>
      <c r="K99" s="26" t="s">
        <v>424</v>
      </c>
      <c r="L99" s="26" t="s">
        <v>425</v>
      </c>
      <c r="M99" s="34"/>
    </row>
    <row r="100" s="17" customFormat="1" ht="27" customHeight="1" spans="1:13">
      <c r="A100" s="26"/>
      <c r="B100" s="26"/>
      <c r="C100" s="27"/>
      <c r="D100" s="28"/>
      <c r="E100" s="23" t="s">
        <v>476</v>
      </c>
      <c r="F100" s="26" t="s">
        <v>477</v>
      </c>
      <c r="G100" s="26" t="s">
        <v>421</v>
      </c>
      <c r="H100" s="26" t="s">
        <v>421</v>
      </c>
      <c r="I100" s="33" t="s">
        <v>283</v>
      </c>
      <c r="J100" s="26" t="s">
        <v>423</v>
      </c>
      <c r="K100" s="26" t="s">
        <v>421</v>
      </c>
      <c r="L100" s="26" t="s">
        <v>432</v>
      </c>
      <c r="M100" s="34"/>
    </row>
    <row r="101" s="17" customFormat="1" ht="27" customHeight="1" spans="1:13">
      <c r="A101" s="26"/>
      <c r="B101" s="26"/>
      <c r="C101" s="27"/>
      <c r="D101" s="28"/>
      <c r="E101" s="23"/>
      <c r="F101" s="26" t="s">
        <v>481</v>
      </c>
      <c r="G101" s="26" t="s">
        <v>421</v>
      </c>
      <c r="H101" s="26" t="s">
        <v>421</v>
      </c>
      <c r="I101" s="33" t="s">
        <v>421</v>
      </c>
      <c r="J101" s="26" t="s">
        <v>423</v>
      </c>
      <c r="K101" s="26" t="s">
        <v>421</v>
      </c>
      <c r="L101" s="26" t="s">
        <v>425</v>
      </c>
      <c r="M101" s="34"/>
    </row>
    <row r="102" s="17" customFormat="1" ht="27" customHeight="1" spans="1:13">
      <c r="A102" s="26"/>
      <c r="B102" s="26"/>
      <c r="C102" s="27"/>
      <c r="D102" s="28"/>
      <c r="E102" s="23"/>
      <c r="F102" s="26" t="s">
        <v>485</v>
      </c>
      <c r="G102" s="26" t="s">
        <v>529</v>
      </c>
      <c r="H102" s="35">
        <v>1</v>
      </c>
      <c r="I102" s="33" t="s">
        <v>530</v>
      </c>
      <c r="J102" s="26" t="s">
        <v>423</v>
      </c>
      <c r="K102" s="26" t="s">
        <v>456</v>
      </c>
      <c r="L102" s="26" t="s">
        <v>425</v>
      </c>
      <c r="M102" s="34"/>
    </row>
    <row r="103" s="17" customFormat="1" ht="27" customHeight="1" spans="1:13">
      <c r="A103" s="26"/>
      <c r="B103" s="26"/>
      <c r="C103" s="27"/>
      <c r="D103" s="28"/>
      <c r="E103" s="23" t="s">
        <v>465</v>
      </c>
      <c r="F103" s="26" t="s">
        <v>466</v>
      </c>
      <c r="G103" s="26" t="s">
        <v>505</v>
      </c>
      <c r="H103" s="26" t="s">
        <v>506</v>
      </c>
      <c r="I103" s="33" t="s">
        <v>469</v>
      </c>
      <c r="J103" s="26" t="s">
        <v>423</v>
      </c>
      <c r="K103" s="26" t="s">
        <v>456</v>
      </c>
      <c r="L103" s="26" t="s">
        <v>470</v>
      </c>
      <c r="M103" s="34"/>
    </row>
    <row r="104" s="17" customFormat="1" ht="27" customHeight="1" spans="1:13">
      <c r="A104" s="26">
        <v>430</v>
      </c>
      <c r="B104" s="26" t="s">
        <v>371</v>
      </c>
      <c r="C104" s="27">
        <v>50.62</v>
      </c>
      <c r="D104" s="28" t="s">
        <v>418</v>
      </c>
      <c r="E104" s="23" t="s">
        <v>419</v>
      </c>
      <c r="F104" s="26" t="s">
        <v>439</v>
      </c>
      <c r="G104" s="26" t="s">
        <v>448</v>
      </c>
      <c r="H104" s="26" t="s">
        <v>449</v>
      </c>
      <c r="I104" s="33" t="s">
        <v>531</v>
      </c>
      <c r="J104" s="26" t="s">
        <v>532</v>
      </c>
      <c r="K104" s="26" t="s">
        <v>451</v>
      </c>
      <c r="L104" s="26" t="s">
        <v>425</v>
      </c>
      <c r="M104" s="34"/>
    </row>
    <row r="105" s="17" customFormat="1" ht="27" customHeight="1" spans="1:13">
      <c r="A105" s="26"/>
      <c r="B105" s="26"/>
      <c r="C105" s="27"/>
      <c r="D105" s="28"/>
      <c r="E105" s="23"/>
      <c r="F105" s="26"/>
      <c r="G105" s="26" t="s">
        <v>440</v>
      </c>
      <c r="H105" s="26" t="s">
        <v>441</v>
      </c>
      <c r="I105" s="33" t="s">
        <v>442</v>
      </c>
      <c r="J105" s="26" t="s">
        <v>532</v>
      </c>
      <c r="K105" s="26" t="s">
        <v>443</v>
      </c>
      <c r="L105" s="26" t="s">
        <v>425</v>
      </c>
      <c r="M105" s="34"/>
    </row>
    <row r="106" s="17" customFormat="1" ht="27" customHeight="1" spans="1:13">
      <c r="A106" s="26"/>
      <c r="B106" s="26"/>
      <c r="C106" s="27"/>
      <c r="D106" s="28"/>
      <c r="E106" s="23"/>
      <c r="F106" s="26"/>
      <c r="G106" s="26" t="s">
        <v>533</v>
      </c>
      <c r="H106" s="26" t="s">
        <v>445</v>
      </c>
      <c r="I106" s="33" t="s">
        <v>446</v>
      </c>
      <c r="J106" s="26" t="s">
        <v>532</v>
      </c>
      <c r="K106" s="26" t="s">
        <v>447</v>
      </c>
      <c r="L106" s="26" t="s">
        <v>425</v>
      </c>
      <c r="M106" s="34"/>
    </row>
    <row r="107" s="17" customFormat="1" ht="27" customHeight="1" spans="1:13">
      <c r="A107" s="26"/>
      <c r="B107" s="26"/>
      <c r="C107" s="27"/>
      <c r="D107" s="28"/>
      <c r="E107" s="23"/>
      <c r="F107" s="26"/>
      <c r="G107" s="26" t="s">
        <v>453</v>
      </c>
      <c r="H107" s="26" t="s">
        <v>534</v>
      </c>
      <c r="I107" s="33" t="s">
        <v>455</v>
      </c>
      <c r="J107" s="26" t="s">
        <v>532</v>
      </c>
      <c r="K107" s="26" t="s">
        <v>456</v>
      </c>
      <c r="L107" s="26" t="s">
        <v>425</v>
      </c>
      <c r="M107" s="34"/>
    </row>
    <row r="108" s="17" customFormat="1" ht="27" customHeight="1" spans="1:13">
      <c r="A108" s="26"/>
      <c r="B108" s="26"/>
      <c r="C108" s="27"/>
      <c r="D108" s="28"/>
      <c r="E108" s="23"/>
      <c r="F108" s="26" t="s">
        <v>420</v>
      </c>
      <c r="G108" s="26" t="s">
        <v>421</v>
      </c>
      <c r="H108" s="26" t="s">
        <v>421</v>
      </c>
      <c r="I108" s="33" t="s">
        <v>421</v>
      </c>
      <c r="J108" s="26" t="s">
        <v>421</v>
      </c>
      <c r="K108" s="26" t="s">
        <v>424</v>
      </c>
      <c r="L108" s="26" t="s">
        <v>425</v>
      </c>
      <c r="M108" s="34"/>
    </row>
    <row r="109" s="17" customFormat="1" ht="27" customHeight="1" spans="1:13">
      <c r="A109" s="26"/>
      <c r="B109" s="26"/>
      <c r="C109" s="27"/>
      <c r="D109" s="28"/>
      <c r="E109" s="23"/>
      <c r="F109" s="26" t="s">
        <v>426</v>
      </c>
      <c r="G109" s="26" t="s">
        <v>421</v>
      </c>
      <c r="H109" s="26" t="s">
        <v>421</v>
      </c>
      <c r="I109" s="33" t="s">
        <v>421</v>
      </c>
      <c r="J109" s="26" t="s">
        <v>421</v>
      </c>
      <c r="K109" s="26" t="s">
        <v>424</v>
      </c>
      <c r="L109" s="26" t="s">
        <v>425</v>
      </c>
      <c r="M109" s="34"/>
    </row>
    <row r="110" s="17" customFormat="1" ht="27" customHeight="1" spans="1:13">
      <c r="A110" s="26"/>
      <c r="B110" s="26"/>
      <c r="C110" s="27"/>
      <c r="D110" s="28"/>
      <c r="E110" s="23"/>
      <c r="F110" s="26" t="s">
        <v>461</v>
      </c>
      <c r="G110" s="26" t="s">
        <v>462</v>
      </c>
      <c r="H110" s="26" t="s">
        <v>535</v>
      </c>
      <c r="I110" s="33" t="s">
        <v>427</v>
      </c>
      <c r="J110" s="26" t="s">
        <v>532</v>
      </c>
      <c r="K110" s="26" t="s">
        <v>424</v>
      </c>
      <c r="L110" s="26" t="s">
        <v>425</v>
      </c>
      <c r="M110" s="34"/>
    </row>
    <row r="111" s="17" customFormat="1" ht="27" customHeight="1" spans="1:13">
      <c r="A111" s="26"/>
      <c r="B111" s="26"/>
      <c r="C111" s="27"/>
      <c r="D111" s="28"/>
      <c r="E111" s="23"/>
      <c r="F111" s="26" t="s">
        <v>457</v>
      </c>
      <c r="G111" s="26" t="s">
        <v>458</v>
      </c>
      <c r="H111" s="26" t="s">
        <v>459</v>
      </c>
      <c r="I111" s="33" t="s">
        <v>460</v>
      </c>
      <c r="J111" s="26" t="s">
        <v>532</v>
      </c>
      <c r="K111" s="26" t="s">
        <v>456</v>
      </c>
      <c r="L111" s="26" t="s">
        <v>425</v>
      </c>
      <c r="M111" s="34"/>
    </row>
    <row r="112" s="17" customFormat="1" ht="27" customHeight="1" spans="1:13">
      <c r="A112" s="26"/>
      <c r="B112" s="26"/>
      <c r="C112" s="27"/>
      <c r="D112" s="28"/>
      <c r="E112" s="23"/>
      <c r="F112" s="26" t="s">
        <v>428</v>
      </c>
      <c r="G112" s="26" t="s">
        <v>436</v>
      </c>
      <c r="H112" s="26" t="s">
        <v>437</v>
      </c>
      <c r="I112" s="33" t="s">
        <v>438</v>
      </c>
      <c r="J112" s="26" t="s">
        <v>532</v>
      </c>
      <c r="K112" s="26" t="s">
        <v>421</v>
      </c>
      <c r="L112" s="26" t="s">
        <v>432</v>
      </c>
      <c r="M112" s="34"/>
    </row>
    <row r="113" s="17" customFormat="1" ht="27" customHeight="1" spans="1:13">
      <c r="A113" s="26"/>
      <c r="B113" s="26"/>
      <c r="C113" s="27"/>
      <c r="D113" s="28"/>
      <c r="E113" s="23"/>
      <c r="F113" s="26"/>
      <c r="G113" s="26" t="s">
        <v>429</v>
      </c>
      <c r="H113" s="26" t="s">
        <v>430</v>
      </c>
      <c r="I113" s="33" t="s">
        <v>536</v>
      </c>
      <c r="J113" s="26" t="s">
        <v>532</v>
      </c>
      <c r="K113" s="26" t="s">
        <v>421</v>
      </c>
      <c r="L113" s="26" t="s">
        <v>432</v>
      </c>
      <c r="M113" s="34"/>
    </row>
    <row r="114" s="17" customFormat="1" ht="27" customHeight="1" spans="1:13">
      <c r="A114" s="26"/>
      <c r="B114" s="26"/>
      <c r="C114" s="27"/>
      <c r="D114" s="28"/>
      <c r="E114" s="23"/>
      <c r="F114" s="26"/>
      <c r="G114" s="26" t="s">
        <v>433</v>
      </c>
      <c r="H114" s="26" t="s">
        <v>537</v>
      </c>
      <c r="I114" s="33" t="s">
        <v>435</v>
      </c>
      <c r="J114" s="26" t="s">
        <v>532</v>
      </c>
      <c r="K114" s="26" t="s">
        <v>421</v>
      </c>
      <c r="L114" s="26" t="s">
        <v>432</v>
      </c>
      <c r="M114" s="34"/>
    </row>
    <row r="115" s="17" customFormat="1" ht="27" customHeight="1" spans="1:13">
      <c r="A115" s="26"/>
      <c r="B115" s="26"/>
      <c r="C115" s="27"/>
      <c r="D115" s="28"/>
      <c r="E115" s="23" t="s">
        <v>465</v>
      </c>
      <c r="F115" s="26" t="s">
        <v>466</v>
      </c>
      <c r="G115" s="26" t="s">
        <v>472</v>
      </c>
      <c r="H115" s="26" t="s">
        <v>538</v>
      </c>
      <c r="I115" s="33" t="s">
        <v>539</v>
      </c>
      <c r="J115" s="26" t="s">
        <v>532</v>
      </c>
      <c r="K115" s="26" t="s">
        <v>540</v>
      </c>
      <c r="L115" s="26" t="s">
        <v>452</v>
      </c>
      <c r="M115" s="34"/>
    </row>
    <row r="116" s="17" customFormat="1" ht="27" customHeight="1" spans="1:13">
      <c r="A116" s="26"/>
      <c r="B116" s="26"/>
      <c r="C116" s="27"/>
      <c r="D116" s="28"/>
      <c r="E116" s="23"/>
      <c r="F116" s="26"/>
      <c r="G116" s="26" t="s">
        <v>541</v>
      </c>
      <c r="H116" s="26" t="s">
        <v>468</v>
      </c>
      <c r="I116" s="33" t="s">
        <v>469</v>
      </c>
      <c r="J116" s="26" t="s">
        <v>532</v>
      </c>
      <c r="K116" s="26" t="s">
        <v>456</v>
      </c>
      <c r="L116" s="26" t="s">
        <v>470</v>
      </c>
      <c r="M116" s="34"/>
    </row>
    <row r="117" s="17" customFormat="1" ht="27" customHeight="1" spans="1:13">
      <c r="A117" s="26"/>
      <c r="B117" s="26"/>
      <c r="C117" s="27"/>
      <c r="D117" s="28"/>
      <c r="E117" s="23"/>
      <c r="F117" s="26"/>
      <c r="G117" s="26" t="s">
        <v>467</v>
      </c>
      <c r="H117" s="26" t="s">
        <v>468</v>
      </c>
      <c r="I117" s="33" t="s">
        <v>469</v>
      </c>
      <c r="J117" s="26" t="s">
        <v>532</v>
      </c>
      <c r="K117" s="26" t="s">
        <v>456</v>
      </c>
      <c r="L117" s="26" t="s">
        <v>470</v>
      </c>
      <c r="M117" s="34"/>
    </row>
    <row r="118" s="17" customFormat="1" ht="27" customHeight="1" spans="1:13">
      <c r="A118" s="26"/>
      <c r="B118" s="26"/>
      <c r="C118" s="27"/>
      <c r="D118" s="28"/>
      <c r="E118" s="23" t="s">
        <v>476</v>
      </c>
      <c r="F118" s="26" t="s">
        <v>477</v>
      </c>
      <c r="G118" s="26" t="s">
        <v>478</v>
      </c>
      <c r="H118" s="26" t="s">
        <v>479</v>
      </c>
      <c r="I118" s="33" t="s">
        <v>480</v>
      </c>
      <c r="J118" s="26" t="s">
        <v>532</v>
      </c>
      <c r="K118" s="26" t="s">
        <v>421</v>
      </c>
      <c r="L118" s="26" t="s">
        <v>432</v>
      </c>
      <c r="M118" s="34"/>
    </row>
    <row r="119" s="17" customFormat="1" ht="27" customHeight="1" spans="1:13">
      <c r="A119" s="26"/>
      <c r="B119" s="26"/>
      <c r="C119" s="27"/>
      <c r="D119" s="28"/>
      <c r="E119" s="23"/>
      <c r="F119" s="26" t="s">
        <v>485</v>
      </c>
      <c r="G119" s="26" t="s">
        <v>486</v>
      </c>
      <c r="H119" s="26" t="s">
        <v>487</v>
      </c>
      <c r="I119" s="33" t="s">
        <v>488</v>
      </c>
      <c r="J119" s="26" t="s">
        <v>532</v>
      </c>
      <c r="K119" s="26" t="s">
        <v>451</v>
      </c>
      <c r="L119" s="26" t="s">
        <v>425</v>
      </c>
      <c r="M119" s="34"/>
    </row>
    <row r="120" s="17" customFormat="1" ht="27" customHeight="1" spans="1:13">
      <c r="A120" s="26"/>
      <c r="B120" s="26"/>
      <c r="C120" s="27"/>
      <c r="D120" s="28"/>
      <c r="E120" s="23"/>
      <c r="F120" s="26" t="s">
        <v>481</v>
      </c>
      <c r="G120" s="26" t="s">
        <v>482</v>
      </c>
      <c r="H120" s="26" t="s">
        <v>483</v>
      </c>
      <c r="I120" s="33" t="s">
        <v>484</v>
      </c>
      <c r="J120" s="26" t="s">
        <v>532</v>
      </c>
      <c r="K120" s="26" t="s">
        <v>443</v>
      </c>
      <c r="L120" s="26" t="s">
        <v>425</v>
      </c>
      <c r="M120" s="34"/>
    </row>
    <row r="121" s="17" customFormat="1" ht="27" customHeight="1" spans="1:13">
      <c r="A121" s="26">
        <v>430</v>
      </c>
      <c r="B121" s="26" t="s">
        <v>542</v>
      </c>
      <c r="C121" s="27">
        <v>460</v>
      </c>
      <c r="D121" s="33" t="s">
        <v>418</v>
      </c>
      <c r="E121" s="23" t="s">
        <v>419</v>
      </c>
      <c r="F121" s="26" t="s">
        <v>439</v>
      </c>
      <c r="G121" s="26" t="s">
        <v>533</v>
      </c>
      <c r="H121" s="26" t="s">
        <v>445</v>
      </c>
      <c r="I121" s="33" t="s">
        <v>446</v>
      </c>
      <c r="J121" s="26" t="s">
        <v>532</v>
      </c>
      <c r="K121" s="26" t="s">
        <v>447</v>
      </c>
      <c r="L121" s="26" t="s">
        <v>425</v>
      </c>
      <c r="M121" s="34"/>
    </row>
    <row r="122" s="17" customFormat="1" ht="27" customHeight="1" spans="1:13">
      <c r="A122" s="26"/>
      <c r="B122" s="26"/>
      <c r="C122" s="27"/>
      <c r="D122" s="33"/>
      <c r="E122" s="23"/>
      <c r="F122" s="26"/>
      <c r="G122" s="26" t="s">
        <v>448</v>
      </c>
      <c r="H122" s="26" t="s">
        <v>449</v>
      </c>
      <c r="I122" s="33" t="s">
        <v>450</v>
      </c>
      <c r="J122" s="26" t="s">
        <v>532</v>
      </c>
      <c r="K122" s="26" t="s">
        <v>451</v>
      </c>
      <c r="L122" s="26" t="s">
        <v>425</v>
      </c>
      <c r="M122" s="34"/>
    </row>
    <row r="123" s="17" customFormat="1" ht="27" customHeight="1" spans="1:13">
      <c r="A123" s="26"/>
      <c r="B123" s="26"/>
      <c r="C123" s="27"/>
      <c r="D123" s="33"/>
      <c r="E123" s="23"/>
      <c r="F123" s="26"/>
      <c r="G123" s="26" t="s">
        <v>453</v>
      </c>
      <c r="H123" s="26" t="s">
        <v>454</v>
      </c>
      <c r="I123" s="33" t="s">
        <v>543</v>
      </c>
      <c r="J123" s="26" t="s">
        <v>532</v>
      </c>
      <c r="K123" s="26" t="s">
        <v>456</v>
      </c>
      <c r="L123" s="26" t="s">
        <v>425</v>
      </c>
      <c r="M123" s="34"/>
    </row>
    <row r="124" s="17" customFormat="1" ht="27" customHeight="1" spans="1:13">
      <c r="A124" s="26"/>
      <c r="B124" s="26"/>
      <c r="C124" s="27"/>
      <c r="D124" s="33"/>
      <c r="E124" s="23"/>
      <c r="F124" s="26"/>
      <c r="G124" s="26" t="s">
        <v>440</v>
      </c>
      <c r="H124" s="26" t="s">
        <v>441</v>
      </c>
      <c r="I124" s="33" t="s">
        <v>442</v>
      </c>
      <c r="J124" s="26" t="s">
        <v>532</v>
      </c>
      <c r="K124" s="26" t="s">
        <v>443</v>
      </c>
      <c r="L124" s="26" t="s">
        <v>425</v>
      </c>
      <c r="M124" s="34"/>
    </row>
    <row r="125" s="17" customFormat="1" ht="27" customHeight="1" spans="1:13">
      <c r="A125" s="26"/>
      <c r="B125" s="26"/>
      <c r="C125" s="27"/>
      <c r="D125" s="33"/>
      <c r="E125" s="23"/>
      <c r="F125" s="26" t="s">
        <v>426</v>
      </c>
      <c r="G125" s="26" t="s">
        <v>421</v>
      </c>
      <c r="H125" s="26" t="s">
        <v>421</v>
      </c>
      <c r="I125" s="33" t="s">
        <v>421</v>
      </c>
      <c r="J125" s="26" t="s">
        <v>532</v>
      </c>
      <c r="K125" s="26" t="s">
        <v>424</v>
      </c>
      <c r="L125" s="26" t="s">
        <v>425</v>
      </c>
      <c r="M125" s="34"/>
    </row>
    <row r="126" s="17" customFormat="1" ht="27" customHeight="1" spans="1:13">
      <c r="A126" s="26"/>
      <c r="B126" s="26"/>
      <c r="C126" s="27"/>
      <c r="D126" s="33"/>
      <c r="E126" s="23"/>
      <c r="F126" s="26" t="s">
        <v>428</v>
      </c>
      <c r="G126" s="26" t="s">
        <v>544</v>
      </c>
      <c r="H126" s="26" t="s">
        <v>434</v>
      </c>
      <c r="I126" s="33" t="s">
        <v>545</v>
      </c>
      <c r="J126" s="26" t="s">
        <v>532</v>
      </c>
      <c r="K126" s="26" t="s">
        <v>421</v>
      </c>
      <c r="L126" s="26" t="s">
        <v>432</v>
      </c>
      <c r="M126" s="34"/>
    </row>
    <row r="127" s="17" customFormat="1" ht="27" customHeight="1" spans="1:13">
      <c r="A127" s="26"/>
      <c r="B127" s="26"/>
      <c r="C127" s="27"/>
      <c r="D127" s="33"/>
      <c r="E127" s="23"/>
      <c r="F127" s="26"/>
      <c r="G127" s="26" t="s">
        <v>436</v>
      </c>
      <c r="H127" s="26" t="s">
        <v>437</v>
      </c>
      <c r="I127" s="33" t="s">
        <v>438</v>
      </c>
      <c r="J127" s="26" t="s">
        <v>532</v>
      </c>
      <c r="K127" s="26" t="s">
        <v>421</v>
      </c>
      <c r="L127" s="26" t="s">
        <v>432</v>
      </c>
      <c r="M127" s="34"/>
    </row>
    <row r="128" s="17" customFormat="1" ht="27" customHeight="1" spans="1:13">
      <c r="A128" s="26"/>
      <c r="B128" s="26"/>
      <c r="C128" s="27"/>
      <c r="D128" s="33"/>
      <c r="E128" s="23"/>
      <c r="F128" s="26"/>
      <c r="G128" s="26" t="s">
        <v>429</v>
      </c>
      <c r="H128" s="26" t="s">
        <v>430</v>
      </c>
      <c r="I128" s="33" t="s">
        <v>546</v>
      </c>
      <c r="J128" s="26" t="s">
        <v>532</v>
      </c>
      <c r="K128" s="26" t="s">
        <v>421</v>
      </c>
      <c r="L128" s="26" t="s">
        <v>432</v>
      </c>
      <c r="M128" s="34"/>
    </row>
    <row r="129" s="17" customFormat="1" ht="27" customHeight="1" spans="1:13">
      <c r="A129" s="26"/>
      <c r="B129" s="26"/>
      <c r="C129" s="27"/>
      <c r="D129" s="33"/>
      <c r="E129" s="23"/>
      <c r="F129" s="26" t="s">
        <v>457</v>
      </c>
      <c r="G129" s="26" t="s">
        <v>458</v>
      </c>
      <c r="H129" s="26" t="s">
        <v>459</v>
      </c>
      <c r="I129" s="33" t="s">
        <v>460</v>
      </c>
      <c r="J129" s="26" t="s">
        <v>532</v>
      </c>
      <c r="K129" s="26" t="s">
        <v>456</v>
      </c>
      <c r="L129" s="26" t="s">
        <v>425</v>
      </c>
      <c r="M129" s="34"/>
    </row>
    <row r="130" s="17" customFormat="1" ht="27" customHeight="1" spans="1:13">
      <c r="A130" s="26"/>
      <c r="B130" s="26"/>
      <c r="C130" s="27"/>
      <c r="D130" s="33"/>
      <c r="E130" s="23"/>
      <c r="F130" s="26" t="s">
        <v>420</v>
      </c>
      <c r="G130" s="26" t="s">
        <v>421</v>
      </c>
      <c r="H130" s="26" t="s">
        <v>421</v>
      </c>
      <c r="I130" s="33" t="s">
        <v>421</v>
      </c>
      <c r="J130" s="26" t="s">
        <v>532</v>
      </c>
      <c r="K130" s="26" t="s">
        <v>424</v>
      </c>
      <c r="L130" s="26" t="s">
        <v>425</v>
      </c>
      <c r="M130" s="34"/>
    </row>
    <row r="131" s="17" customFormat="1" ht="27" customHeight="1" spans="1:13">
      <c r="A131" s="26"/>
      <c r="B131" s="26"/>
      <c r="C131" s="27"/>
      <c r="D131" s="33"/>
      <c r="E131" s="23"/>
      <c r="F131" s="26" t="s">
        <v>461</v>
      </c>
      <c r="G131" s="26" t="s">
        <v>374</v>
      </c>
      <c r="H131" s="26" t="s">
        <v>547</v>
      </c>
      <c r="I131" s="33" t="s">
        <v>374</v>
      </c>
      <c r="J131" s="26" t="s">
        <v>532</v>
      </c>
      <c r="K131" s="26" t="s">
        <v>424</v>
      </c>
      <c r="L131" s="26" t="s">
        <v>425</v>
      </c>
      <c r="M131" s="34"/>
    </row>
    <row r="132" s="17" customFormat="1" ht="27" customHeight="1" spans="1:13">
      <c r="A132" s="26"/>
      <c r="B132" s="26"/>
      <c r="C132" s="27"/>
      <c r="D132" s="33"/>
      <c r="E132" s="23" t="s">
        <v>465</v>
      </c>
      <c r="F132" s="26" t="s">
        <v>466</v>
      </c>
      <c r="G132" s="26" t="s">
        <v>472</v>
      </c>
      <c r="H132" s="26" t="s">
        <v>538</v>
      </c>
      <c r="I132" s="33" t="s">
        <v>548</v>
      </c>
      <c r="J132" s="26" t="s">
        <v>532</v>
      </c>
      <c r="K132" s="26" t="s">
        <v>475</v>
      </c>
      <c r="L132" s="26" t="s">
        <v>452</v>
      </c>
      <c r="M132" s="34"/>
    </row>
    <row r="133" s="17" customFormat="1" ht="27" customHeight="1" spans="1:13">
      <c r="A133" s="26"/>
      <c r="B133" s="26"/>
      <c r="C133" s="27"/>
      <c r="D133" s="33"/>
      <c r="E133" s="23"/>
      <c r="F133" s="26"/>
      <c r="G133" s="26" t="s">
        <v>467</v>
      </c>
      <c r="H133" s="26" t="s">
        <v>468</v>
      </c>
      <c r="I133" s="33" t="s">
        <v>469</v>
      </c>
      <c r="J133" s="26" t="s">
        <v>532</v>
      </c>
      <c r="K133" s="26" t="s">
        <v>456</v>
      </c>
      <c r="L133" s="26" t="s">
        <v>470</v>
      </c>
      <c r="M133" s="34"/>
    </row>
    <row r="134" s="17" customFormat="1" ht="27" customHeight="1" spans="1:13">
      <c r="A134" s="26"/>
      <c r="B134" s="26"/>
      <c r="C134" s="27"/>
      <c r="D134" s="33"/>
      <c r="E134" s="23"/>
      <c r="F134" s="26"/>
      <c r="G134" s="26" t="s">
        <v>549</v>
      </c>
      <c r="H134" s="26" t="s">
        <v>468</v>
      </c>
      <c r="I134" s="33" t="s">
        <v>469</v>
      </c>
      <c r="J134" s="26" t="s">
        <v>532</v>
      </c>
      <c r="K134" s="26" t="s">
        <v>456</v>
      </c>
      <c r="L134" s="26" t="s">
        <v>470</v>
      </c>
      <c r="M134" s="34"/>
    </row>
    <row r="135" s="17" customFormat="1" ht="27" customHeight="1" spans="1:13">
      <c r="A135" s="26"/>
      <c r="B135" s="26"/>
      <c r="C135" s="27"/>
      <c r="D135" s="33"/>
      <c r="E135" s="23" t="s">
        <v>476</v>
      </c>
      <c r="F135" s="26" t="s">
        <v>477</v>
      </c>
      <c r="G135" s="26" t="s">
        <v>478</v>
      </c>
      <c r="H135" s="26" t="s">
        <v>479</v>
      </c>
      <c r="I135" s="33" t="s">
        <v>480</v>
      </c>
      <c r="J135" s="26" t="s">
        <v>532</v>
      </c>
      <c r="K135" s="26" t="s">
        <v>421</v>
      </c>
      <c r="L135" s="26" t="s">
        <v>432</v>
      </c>
      <c r="M135" s="34"/>
    </row>
    <row r="136" s="17" customFormat="1" ht="27" customHeight="1" spans="1:13">
      <c r="A136" s="26"/>
      <c r="B136" s="26"/>
      <c r="C136" s="27"/>
      <c r="D136" s="33"/>
      <c r="E136" s="23"/>
      <c r="F136" s="26" t="s">
        <v>485</v>
      </c>
      <c r="G136" s="26" t="s">
        <v>486</v>
      </c>
      <c r="H136" s="26" t="s">
        <v>487</v>
      </c>
      <c r="I136" s="33" t="s">
        <v>550</v>
      </c>
      <c r="J136" s="26" t="s">
        <v>532</v>
      </c>
      <c r="K136" s="26" t="s">
        <v>451</v>
      </c>
      <c r="L136" s="26" t="s">
        <v>425</v>
      </c>
      <c r="M136" s="34"/>
    </row>
    <row r="137" s="17" customFormat="1" ht="27" customHeight="1" spans="1:13">
      <c r="A137" s="26"/>
      <c r="B137" s="26"/>
      <c r="C137" s="27"/>
      <c r="D137" s="33"/>
      <c r="E137" s="23"/>
      <c r="F137" s="26" t="s">
        <v>481</v>
      </c>
      <c r="G137" s="26" t="s">
        <v>482</v>
      </c>
      <c r="H137" s="26" t="s">
        <v>483</v>
      </c>
      <c r="I137" s="33" t="s">
        <v>551</v>
      </c>
      <c r="J137" s="26" t="s">
        <v>532</v>
      </c>
      <c r="K137" s="26" t="s">
        <v>443</v>
      </c>
      <c r="L137" s="26" t="s">
        <v>425</v>
      </c>
      <c r="M137" s="34"/>
    </row>
    <row r="138" s="17" customFormat="1" ht="27" customHeight="1" spans="1:13">
      <c r="A138" s="26">
        <v>430</v>
      </c>
      <c r="B138" s="26" t="s">
        <v>552</v>
      </c>
      <c r="C138" s="27">
        <v>18843.97</v>
      </c>
      <c r="D138" s="26" t="s">
        <v>553</v>
      </c>
      <c r="E138" s="23" t="s">
        <v>419</v>
      </c>
      <c r="F138" s="26" t="s">
        <v>439</v>
      </c>
      <c r="G138" s="26" t="s">
        <v>421</v>
      </c>
      <c r="H138" s="26" t="s">
        <v>421</v>
      </c>
      <c r="I138" s="33" t="s">
        <v>421</v>
      </c>
      <c r="J138" s="26" t="s">
        <v>421</v>
      </c>
      <c r="K138" s="26" t="s">
        <v>424</v>
      </c>
      <c r="L138" s="26" t="s">
        <v>425</v>
      </c>
      <c r="M138" s="34"/>
    </row>
    <row r="139" s="17" customFormat="1" ht="27" customHeight="1" spans="1:13">
      <c r="A139" s="26"/>
      <c r="B139" s="26"/>
      <c r="C139" s="27"/>
      <c r="D139" s="26"/>
      <c r="E139" s="23"/>
      <c r="F139" s="26" t="s">
        <v>420</v>
      </c>
      <c r="G139" s="26" t="s">
        <v>421</v>
      </c>
      <c r="H139" s="26" t="s">
        <v>421</v>
      </c>
      <c r="I139" s="33" t="s">
        <v>421</v>
      </c>
      <c r="J139" s="26" t="s">
        <v>421</v>
      </c>
      <c r="K139" s="26" t="s">
        <v>424</v>
      </c>
      <c r="L139" s="26" t="s">
        <v>425</v>
      </c>
      <c r="M139" s="34"/>
    </row>
    <row r="140" s="17" customFormat="1" ht="27" customHeight="1" spans="1:13">
      <c r="A140" s="26"/>
      <c r="B140" s="26"/>
      <c r="C140" s="27"/>
      <c r="D140" s="26"/>
      <c r="E140" s="23"/>
      <c r="F140" s="26" t="s">
        <v>426</v>
      </c>
      <c r="G140" s="26" t="s">
        <v>421</v>
      </c>
      <c r="H140" s="26" t="s">
        <v>421</v>
      </c>
      <c r="I140" s="33" t="s">
        <v>421</v>
      </c>
      <c r="J140" s="26" t="s">
        <v>421</v>
      </c>
      <c r="K140" s="26" t="s">
        <v>424</v>
      </c>
      <c r="L140" s="26" t="s">
        <v>425</v>
      </c>
      <c r="M140" s="34"/>
    </row>
    <row r="141" s="17" customFormat="1" ht="27" customHeight="1" spans="1:13">
      <c r="A141" s="26"/>
      <c r="B141" s="26"/>
      <c r="C141" s="27"/>
      <c r="D141" s="26"/>
      <c r="E141" s="23"/>
      <c r="F141" s="26" t="s">
        <v>461</v>
      </c>
      <c r="G141" s="26" t="s">
        <v>462</v>
      </c>
      <c r="H141" s="26" t="s">
        <v>554</v>
      </c>
      <c r="I141" s="33" t="s">
        <v>552</v>
      </c>
      <c r="J141" s="26" t="s">
        <v>532</v>
      </c>
      <c r="K141" s="26" t="s">
        <v>424</v>
      </c>
      <c r="L141" s="26" t="s">
        <v>425</v>
      </c>
      <c r="M141" s="34"/>
    </row>
    <row r="142" s="17" customFormat="1" ht="27" customHeight="1" spans="1:13">
      <c r="A142" s="26"/>
      <c r="B142" s="26"/>
      <c r="C142" s="27"/>
      <c r="D142" s="26"/>
      <c r="E142" s="23"/>
      <c r="F142" s="26" t="s">
        <v>457</v>
      </c>
      <c r="G142" s="26" t="s">
        <v>421</v>
      </c>
      <c r="H142" s="26" t="s">
        <v>421</v>
      </c>
      <c r="I142" s="33" t="s">
        <v>421</v>
      </c>
      <c r="J142" s="26" t="s">
        <v>421</v>
      </c>
      <c r="K142" s="26" t="s">
        <v>424</v>
      </c>
      <c r="L142" s="26" t="s">
        <v>425</v>
      </c>
      <c r="M142" s="34"/>
    </row>
    <row r="143" s="17" customFormat="1" ht="27" customHeight="1" spans="1:13">
      <c r="A143" s="26"/>
      <c r="B143" s="26"/>
      <c r="C143" s="27"/>
      <c r="D143" s="26"/>
      <c r="E143" s="23"/>
      <c r="F143" s="26" t="s">
        <v>428</v>
      </c>
      <c r="G143" s="26" t="s">
        <v>555</v>
      </c>
      <c r="H143" s="26" t="s">
        <v>556</v>
      </c>
      <c r="I143" s="33" t="s">
        <v>557</v>
      </c>
      <c r="J143" s="26" t="s">
        <v>532</v>
      </c>
      <c r="K143" s="26" t="s">
        <v>421</v>
      </c>
      <c r="L143" s="26" t="s">
        <v>432</v>
      </c>
      <c r="M143" s="34"/>
    </row>
    <row r="144" s="17" customFormat="1" ht="27" customHeight="1" spans="1:13">
      <c r="A144" s="26"/>
      <c r="B144" s="26"/>
      <c r="C144" s="27"/>
      <c r="D144" s="26"/>
      <c r="E144" s="23"/>
      <c r="F144" s="26"/>
      <c r="G144" s="26" t="s">
        <v>433</v>
      </c>
      <c r="H144" s="26" t="s">
        <v>537</v>
      </c>
      <c r="I144" s="33" t="s">
        <v>435</v>
      </c>
      <c r="J144" s="26" t="s">
        <v>532</v>
      </c>
      <c r="K144" s="26" t="s">
        <v>421</v>
      </c>
      <c r="L144" s="26" t="s">
        <v>432</v>
      </c>
      <c r="M144" s="34"/>
    </row>
    <row r="145" s="17" customFormat="1" ht="27" customHeight="1" spans="1:13">
      <c r="A145" s="26"/>
      <c r="B145" s="26"/>
      <c r="C145" s="27"/>
      <c r="D145" s="26"/>
      <c r="E145" s="23" t="s">
        <v>465</v>
      </c>
      <c r="F145" s="26" t="s">
        <v>466</v>
      </c>
      <c r="G145" s="26" t="s">
        <v>472</v>
      </c>
      <c r="H145" s="26" t="s">
        <v>538</v>
      </c>
      <c r="I145" s="33" t="s">
        <v>539</v>
      </c>
      <c r="J145" s="26" t="s">
        <v>532</v>
      </c>
      <c r="K145" s="26" t="s">
        <v>540</v>
      </c>
      <c r="L145" s="26" t="s">
        <v>452</v>
      </c>
      <c r="M145" s="34"/>
    </row>
    <row r="146" s="17" customFormat="1" ht="27" customHeight="1" spans="1:13">
      <c r="A146" s="26"/>
      <c r="B146" s="26"/>
      <c r="C146" s="27"/>
      <c r="D146" s="26"/>
      <c r="E146" s="23"/>
      <c r="F146" s="26"/>
      <c r="G146" s="26" t="s">
        <v>541</v>
      </c>
      <c r="H146" s="26" t="s">
        <v>468</v>
      </c>
      <c r="I146" s="33" t="s">
        <v>469</v>
      </c>
      <c r="J146" s="26" t="s">
        <v>532</v>
      </c>
      <c r="K146" s="26" t="s">
        <v>456</v>
      </c>
      <c r="L146" s="26" t="s">
        <v>470</v>
      </c>
      <c r="M146" s="34"/>
    </row>
    <row r="147" s="17" customFormat="1" ht="27" customHeight="1" spans="1:13">
      <c r="A147" s="26"/>
      <c r="B147" s="26"/>
      <c r="C147" s="27"/>
      <c r="D147" s="26"/>
      <c r="E147" s="23"/>
      <c r="F147" s="26"/>
      <c r="G147" s="26" t="s">
        <v>467</v>
      </c>
      <c r="H147" s="26" t="s">
        <v>468</v>
      </c>
      <c r="I147" s="33" t="s">
        <v>469</v>
      </c>
      <c r="J147" s="26" t="s">
        <v>532</v>
      </c>
      <c r="K147" s="26" t="s">
        <v>456</v>
      </c>
      <c r="L147" s="26" t="s">
        <v>470</v>
      </c>
      <c r="M147" s="34"/>
    </row>
    <row r="148" s="17" customFormat="1" ht="27" customHeight="1" spans="1:13">
      <c r="A148" s="26"/>
      <c r="B148" s="26"/>
      <c r="C148" s="27"/>
      <c r="D148" s="26"/>
      <c r="E148" s="23" t="s">
        <v>476</v>
      </c>
      <c r="F148" s="26" t="s">
        <v>477</v>
      </c>
      <c r="G148" s="26" t="s">
        <v>478</v>
      </c>
      <c r="H148" s="26" t="s">
        <v>479</v>
      </c>
      <c r="I148" s="33" t="s">
        <v>480</v>
      </c>
      <c r="J148" s="26" t="s">
        <v>532</v>
      </c>
      <c r="K148" s="26" t="s">
        <v>421</v>
      </c>
      <c r="L148" s="26" t="s">
        <v>432</v>
      </c>
      <c r="M148" s="34"/>
    </row>
    <row r="149" s="17" customFormat="1" ht="27" customHeight="1" spans="1:13">
      <c r="A149" s="26"/>
      <c r="B149" s="26"/>
      <c r="C149" s="27"/>
      <c r="D149" s="26"/>
      <c r="E149" s="23"/>
      <c r="F149" s="26" t="s">
        <v>485</v>
      </c>
      <c r="G149" s="26" t="s">
        <v>486</v>
      </c>
      <c r="H149" s="26" t="s">
        <v>487</v>
      </c>
      <c r="I149" s="33" t="s">
        <v>488</v>
      </c>
      <c r="J149" s="26" t="s">
        <v>532</v>
      </c>
      <c r="K149" s="26" t="s">
        <v>451</v>
      </c>
      <c r="L149" s="26" t="s">
        <v>425</v>
      </c>
      <c r="M149" s="34"/>
    </row>
    <row r="150" s="17" customFormat="1" ht="27" customHeight="1" spans="1:13">
      <c r="A150" s="26"/>
      <c r="B150" s="26"/>
      <c r="C150" s="27"/>
      <c r="D150" s="26"/>
      <c r="E150" s="23"/>
      <c r="F150" s="26" t="s">
        <v>481</v>
      </c>
      <c r="G150" s="26" t="s">
        <v>482</v>
      </c>
      <c r="H150" s="26" t="s">
        <v>483</v>
      </c>
      <c r="I150" s="33" t="s">
        <v>484</v>
      </c>
      <c r="J150" s="26" t="s">
        <v>532</v>
      </c>
      <c r="K150" s="26" t="s">
        <v>443</v>
      </c>
      <c r="L150" s="26" t="s">
        <v>425</v>
      </c>
      <c r="M150" s="34"/>
    </row>
    <row r="151" s="17" customFormat="1" ht="27" customHeight="1" spans="1:13">
      <c r="A151" s="36">
        <v>430</v>
      </c>
      <c r="B151" s="36" t="s">
        <v>558</v>
      </c>
      <c r="C151" s="37">
        <v>43564.72</v>
      </c>
      <c r="D151" s="36" t="s">
        <v>559</v>
      </c>
      <c r="E151" s="38" t="s">
        <v>419</v>
      </c>
      <c r="F151" s="36" t="s">
        <v>439</v>
      </c>
      <c r="G151" s="26" t="s">
        <v>560</v>
      </c>
      <c r="H151" s="26" t="s">
        <v>561</v>
      </c>
      <c r="I151" s="33" t="s">
        <v>562</v>
      </c>
      <c r="J151" s="26" t="s">
        <v>532</v>
      </c>
      <c r="K151" s="26" t="s">
        <v>421</v>
      </c>
      <c r="L151" s="26" t="s">
        <v>432</v>
      </c>
      <c r="M151" s="34"/>
    </row>
    <row r="152" s="17" customFormat="1" ht="27" customHeight="1" spans="1:13">
      <c r="A152" s="39"/>
      <c r="B152" s="39"/>
      <c r="C152" s="40"/>
      <c r="D152" s="39"/>
      <c r="E152" s="41"/>
      <c r="F152" s="39"/>
      <c r="G152" s="26" t="s">
        <v>563</v>
      </c>
      <c r="H152" s="26" t="s">
        <v>561</v>
      </c>
      <c r="I152" s="33" t="s">
        <v>564</v>
      </c>
      <c r="J152" s="26" t="s">
        <v>532</v>
      </c>
      <c r="K152" s="26" t="s">
        <v>421</v>
      </c>
      <c r="L152" s="26" t="s">
        <v>432</v>
      </c>
      <c r="M152" s="34"/>
    </row>
    <row r="153" s="17" customFormat="1" ht="27" customHeight="1" spans="1:13">
      <c r="A153" s="39"/>
      <c r="B153" s="39"/>
      <c r="C153" s="40"/>
      <c r="D153" s="39"/>
      <c r="E153" s="41"/>
      <c r="F153" s="39"/>
      <c r="G153" s="26" t="s">
        <v>565</v>
      </c>
      <c r="H153" s="26" t="s">
        <v>566</v>
      </c>
      <c r="I153" s="33" t="s">
        <v>567</v>
      </c>
      <c r="J153" s="26" t="s">
        <v>532</v>
      </c>
      <c r="K153" s="26" t="s">
        <v>421</v>
      </c>
      <c r="L153" s="26" t="s">
        <v>432</v>
      </c>
      <c r="M153" s="34"/>
    </row>
    <row r="154" s="17" customFormat="1" ht="27" customHeight="1" spans="1:13">
      <c r="A154" s="39"/>
      <c r="B154" s="39"/>
      <c r="C154" s="40"/>
      <c r="D154" s="39"/>
      <c r="E154" s="41"/>
      <c r="F154" s="39"/>
      <c r="G154" s="26" t="s">
        <v>568</v>
      </c>
      <c r="H154" s="26" t="s">
        <v>566</v>
      </c>
      <c r="I154" s="33" t="s">
        <v>567</v>
      </c>
      <c r="J154" s="26" t="s">
        <v>532</v>
      </c>
      <c r="K154" s="26" t="s">
        <v>421</v>
      </c>
      <c r="L154" s="26" t="s">
        <v>432</v>
      </c>
      <c r="M154" s="34"/>
    </row>
    <row r="155" s="17" customFormat="1" ht="27" customHeight="1" spans="1:13">
      <c r="A155" s="39"/>
      <c r="B155" s="39"/>
      <c r="C155" s="40"/>
      <c r="D155" s="39"/>
      <c r="E155" s="41"/>
      <c r="F155" s="39"/>
      <c r="G155" s="26" t="s">
        <v>569</v>
      </c>
      <c r="H155" s="26" t="s">
        <v>566</v>
      </c>
      <c r="I155" s="33" t="s">
        <v>567</v>
      </c>
      <c r="J155" s="26" t="s">
        <v>532</v>
      </c>
      <c r="K155" s="26" t="s">
        <v>421</v>
      </c>
      <c r="L155" s="26" t="s">
        <v>432</v>
      </c>
      <c r="M155" s="34"/>
    </row>
    <row r="156" s="17" customFormat="1" ht="27" customHeight="1" spans="1:13">
      <c r="A156" s="39"/>
      <c r="B156" s="39"/>
      <c r="C156" s="40"/>
      <c r="D156" s="39"/>
      <c r="E156" s="41"/>
      <c r="F156" s="39"/>
      <c r="G156" s="26" t="s">
        <v>570</v>
      </c>
      <c r="H156" s="26" t="s">
        <v>566</v>
      </c>
      <c r="I156" s="33" t="s">
        <v>567</v>
      </c>
      <c r="J156" s="26" t="s">
        <v>532</v>
      </c>
      <c r="K156" s="26" t="s">
        <v>421</v>
      </c>
      <c r="L156" s="26" t="s">
        <v>432</v>
      </c>
      <c r="M156" s="34"/>
    </row>
    <row r="157" s="17" customFormat="1" ht="27" customHeight="1" spans="1:13">
      <c r="A157" s="39"/>
      <c r="B157" s="39"/>
      <c r="C157" s="40"/>
      <c r="D157" s="39"/>
      <c r="E157" s="41"/>
      <c r="F157" s="39"/>
      <c r="G157" s="26" t="s">
        <v>571</v>
      </c>
      <c r="H157" s="26" t="s">
        <v>566</v>
      </c>
      <c r="I157" s="33" t="s">
        <v>567</v>
      </c>
      <c r="J157" s="26" t="s">
        <v>532</v>
      </c>
      <c r="K157" s="26" t="s">
        <v>421</v>
      </c>
      <c r="L157" s="26" t="s">
        <v>432</v>
      </c>
      <c r="M157" s="34"/>
    </row>
    <row r="158" s="17" customFormat="1" ht="27" customHeight="1" spans="1:13">
      <c r="A158" s="39"/>
      <c r="B158" s="39"/>
      <c r="C158" s="40"/>
      <c r="D158" s="39"/>
      <c r="E158" s="41"/>
      <c r="F158" s="42"/>
      <c r="G158" s="26" t="s">
        <v>572</v>
      </c>
      <c r="H158" s="26" t="s">
        <v>566</v>
      </c>
      <c r="I158" s="33" t="s">
        <v>567</v>
      </c>
      <c r="J158" s="26" t="s">
        <v>532</v>
      </c>
      <c r="K158" s="26" t="s">
        <v>421</v>
      </c>
      <c r="L158" s="26" t="s">
        <v>432</v>
      </c>
      <c r="M158" s="34"/>
    </row>
    <row r="159" s="17" customFormat="1" ht="27" customHeight="1" spans="1:13">
      <c r="A159" s="39"/>
      <c r="B159" s="39"/>
      <c r="C159" s="40"/>
      <c r="D159" s="39"/>
      <c r="E159" s="41"/>
      <c r="F159" s="26" t="s">
        <v>420</v>
      </c>
      <c r="G159" s="26" t="s">
        <v>421</v>
      </c>
      <c r="H159" s="26" t="s">
        <v>421</v>
      </c>
      <c r="I159" s="33" t="s">
        <v>421</v>
      </c>
      <c r="J159" s="26" t="s">
        <v>421</v>
      </c>
      <c r="K159" s="26" t="s">
        <v>424</v>
      </c>
      <c r="L159" s="26" t="s">
        <v>425</v>
      </c>
      <c r="M159" s="34"/>
    </row>
    <row r="160" s="17" customFormat="1" ht="27" customHeight="1" spans="1:13">
      <c r="A160" s="39"/>
      <c r="B160" s="39"/>
      <c r="C160" s="40"/>
      <c r="D160" s="39"/>
      <c r="E160" s="41"/>
      <c r="F160" s="26" t="s">
        <v>426</v>
      </c>
      <c r="G160" s="26" t="s">
        <v>421</v>
      </c>
      <c r="H160" s="26" t="s">
        <v>421</v>
      </c>
      <c r="I160" s="33" t="s">
        <v>421</v>
      </c>
      <c r="J160" s="26" t="s">
        <v>421</v>
      </c>
      <c r="K160" s="26" t="s">
        <v>424</v>
      </c>
      <c r="L160" s="26" t="s">
        <v>425</v>
      </c>
      <c r="M160" s="34"/>
    </row>
    <row r="161" s="17" customFormat="1" ht="27" customHeight="1" spans="1:13">
      <c r="A161" s="39"/>
      <c r="B161" s="39"/>
      <c r="C161" s="40"/>
      <c r="D161" s="39"/>
      <c r="E161" s="41"/>
      <c r="F161" s="26" t="s">
        <v>461</v>
      </c>
      <c r="G161" s="26" t="s">
        <v>462</v>
      </c>
      <c r="H161" s="26" t="s">
        <v>573</v>
      </c>
      <c r="I161" s="33" t="s">
        <v>574</v>
      </c>
      <c r="J161" s="26" t="s">
        <v>532</v>
      </c>
      <c r="K161" s="26" t="s">
        <v>424</v>
      </c>
      <c r="L161" s="26" t="s">
        <v>425</v>
      </c>
      <c r="M161" s="34"/>
    </row>
    <row r="162" s="17" customFormat="1" ht="27" customHeight="1" spans="1:13">
      <c r="A162" s="39"/>
      <c r="B162" s="39"/>
      <c r="C162" s="40"/>
      <c r="D162" s="39"/>
      <c r="E162" s="41"/>
      <c r="F162" s="26" t="s">
        <v>457</v>
      </c>
      <c r="G162" s="26" t="s">
        <v>421</v>
      </c>
      <c r="H162" s="26" t="s">
        <v>421</v>
      </c>
      <c r="I162" s="33" t="s">
        <v>421</v>
      </c>
      <c r="J162" s="26" t="s">
        <v>421</v>
      </c>
      <c r="K162" s="26" t="s">
        <v>424</v>
      </c>
      <c r="L162" s="26" t="s">
        <v>425</v>
      </c>
      <c r="M162" s="34"/>
    </row>
    <row r="163" s="17" customFormat="1" ht="27" customHeight="1" spans="1:13">
      <c r="A163" s="39"/>
      <c r="B163" s="39"/>
      <c r="C163" s="40"/>
      <c r="D163" s="39"/>
      <c r="E163" s="41"/>
      <c r="F163" s="26" t="s">
        <v>428</v>
      </c>
      <c r="G163" s="26" t="s">
        <v>575</v>
      </c>
      <c r="H163" s="26" t="s">
        <v>576</v>
      </c>
      <c r="I163" s="33" t="s">
        <v>577</v>
      </c>
      <c r="J163" s="26" t="s">
        <v>532</v>
      </c>
      <c r="K163" s="26" t="s">
        <v>421</v>
      </c>
      <c r="L163" s="26" t="s">
        <v>432</v>
      </c>
      <c r="M163" s="34"/>
    </row>
    <row r="164" s="17" customFormat="1" ht="27" customHeight="1" spans="1:13">
      <c r="A164" s="39"/>
      <c r="B164" s="39"/>
      <c r="C164" s="40"/>
      <c r="D164" s="39"/>
      <c r="E164" s="43"/>
      <c r="F164" s="26"/>
      <c r="G164" s="26" t="s">
        <v>433</v>
      </c>
      <c r="H164" s="26" t="s">
        <v>537</v>
      </c>
      <c r="I164" s="33" t="s">
        <v>435</v>
      </c>
      <c r="J164" s="26" t="s">
        <v>532</v>
      </c>
      <c r="K164" s="26" t="s">
        <v>421</v>
      </c>
      <c r="L164" s="26" t="s">
        <v>432</v>
      </c>
      <c r="M164" s="34"/>
    </row>
    <row r="165" s="17" customFormat="1" ht="27" customHeight="1" spans="1:13">
      <c r="A165" s="39"/>
      <c r="B165" s="39"/>
      <c r="C165" s="40"/>
      <c r="D165" s="39"/>
      <c r="E165" s="23" t="s">
        <v>465</v>
      </c>
      <c r="F165" s="26" t="s">
        <v>466</v>
      </c>
      <c r="G165" s="26" t="s">
        <v>472</v>
      </c>
      <c r="H165" s="26" t="s">
        <v>538</v>
      </c>
      <c r="I165" s="33" t="s">
        <v>539</v>
      </c>
      <c r="J165" s="26" t="s">
        <v>532</v>
      </c>
      <c r="K165" s="26" t="s">
        <v>540</v>
      </c>
      <c r="L165" s="26" t="s">
        <v>452</v>
      </c>
      <c r="M165" s="34"/>
    </row>
    <row r="166" s="17" customFormat="1" ht="27" customHeight="1" spans="1:13">
      <c r="A166" s="39"/>
      <c r="B166" s="39"/>
      <c r="C166" s="40"/>
      <c r="D166" s="39"/>
      <c r="E166" s="23"/>
      <c r="F166" s="26"/>
      <c r="G166" s="26" t="s">
        <v>541</v>
      </c>
      <c r="H166" s="26" t="s">
        <v>468</v>
      </c>
      <c r="I166" s="33" t="s">
        <v>469</v>
      </c>
      <c r="J166" s="26" t="s">
        <v>532</v>
      </c>
      <c r="K166" s="26" t="s">
        <v>456</v>
      </c>
      <c r="L166" s="26" t="s">
        <v>470</v>
      </c>
      <c r="M166" s="34"/>
    </row>
    <row r="167" s="17" customFormat="1" ht="27" customHeight="1" spans="1:13">
      <c r="A167" s="39"/>
      <c r="B167" s="39"/>
      <c r="C167" s="40"/>
      <c r="D167" s="39"/>
      <c r="E167" s="23"/>
      <c r="F167" s="26"/>
      <c r="G167" s="26" t="s">
        <v>467</v>
      </c>
      <c r="H167" s="26" t="s">
        <v>468</v>
      </c>
      <c r="I167" s="33" t="s">
        <v>469</v>
      </c>
      <c r="J167" s="26" t="s">
        <v>532</v>
      </c>
      <c r="K167" s="26" t="s">
        <v>456</v>
      </c>
      <c r="L167" s="26" t="s">
        <v>470</v>
      </c>
      <c r="M167" s="34"/>
    </row>
    <row r="168" s="17" customFormat="1" ht="27" customHeight="1" spans="1:13">
      <c r="A168" s="42"/>
      <c r="B168" s="42"/>
      <c r="C168" s="44"/>
      <c r="D168" s="42"/>
      <c r="E168" s="23" t="s">
        <v>476</v>
      </c>
      <c r="F168" s="26" t="s">
        <v>477</v>
      </c>
      <c r="G168" s="26" t="s">
        <v>478</v>
      </c>
      <c r="H168" s="26" t="s">
        <v>479</v>
      </c>
      <c r="I168" s="33" t="s">
        <v>480</v>
      </c>
      <c r="J168" s="26" t="s">
        <v>532</v>
      </c>
      <c r="K168" s="26" t="s">
        <v>421</v>
      </c>
      <c r="L168" s="26" t="s">
        <v>432</v>
      </c>
      <c r="M168" s="34"/>
    </row>
  </sheetData>
  <autoFilter ref="A4:M168">
    <extLst/>
  </autoFilter>
  <mergeCells count="104">
    <mergeCell ref="A1:M1"/>
    <mergeCell ref="A2:K2"/>
    <mergeCell ref="L2:M2"/>
    <mergeCell ref="E3:M3"/>
    <mergeCell ref="A3:A4"/>
    <mergeCell ref="A6:A22"/>
    <mergeCell ref="A23:A39"/>
    <mergeCell ref="A40:A56"/>
    <mergeCell ref="A57:A73"/>
    <mergeCell ref="A74:A83"/>
    <mergeCell ref="A84:A93"/>
    <mergeCell ref="A94:A103"/>
    <mergeCell ref="A104:A120"/>
    <mergeCell ref="A121:A137"/>
    <mergeCell ref="A138:A150"/>
    <mergeCell ref="A151:A168"/>
    <mergeCell ref="B3:B4"/>
    <mergeCell ref="B6:B22"/>
    <mergeCell ref="B23:B39"/>
    <mergeCell ref="B40:B56"/>
    <mergeCell ref="B57:B73"/>
    <mergeCell ref="B74:B83"/>
    <mergeCell ref="B84:B93"/>
    <mergeCell ref="B94:B103"/>
    <mergeCell ref="B104:B120"/>
    <mergeCell ref="B121:B137"/>
    <mergeCell ref="B138:B150"/>
    <mergeCell ref="B151:B168"/>
    <mergeCell ref="C3:C4"/>
    <mergeCell ref="C6:C22"/>
    <mergeCell ref="C23:C39"/>
    <mergeCell ref="C40:C56"/>
    <mergeCell ref="C57:C73"/>
    <mergeCell ref="C74:C83"/>
    <mergeCell ref="C84:C93"/>
    <mergeCell ref="C94:C103"/>
    <mergeCell ref="C104:C120"/>
    <mergeCell ref="C121:C137"/>
    <mergeCell ref="C138:C150"/>
    <mergeCell ref="C151:C168"/>
    <mergeCell ref="D3:D4"/>
    <mergeCell ref="D6:D22"/>
    <mergeCell ref="D23:D39"/>
    <mergeCell ref="D40:D56"/>
    <mergeCell ref="D57:D73"/>
    <mergeCell ref="D74:D83"/>
    <mergeCell ref="D84:D93"/>
    <mergeCell ref="D94:D103"/>
    <mergeCell ref="D104:D120"/>
    <mergeCell ref="D121:D137"/>
    <mergeCell ref="D138:D150"/>
    <mergeCell ref="D151:D168"/>
    <mergeCell ref="E6:E16"/>
    <mergeCell ref="E17:E19"/>
    <mergeCell ref="E20:E22"/>
    <mergeCell ref="E23:E33"/>
    <mergeCell ref="E34:E36"/>
    <mergeCell ref="E37:E39"/>
    <mergeCell ref="E40:E50"/>
    <mergeCell ref="E51:E53"/>
    <mergeCell ref="E54:E56"/>
    <mergeCell ref="E57:E67"/>
    <mergeCell ref="E68:E70"/>
    <mergeCell ref="E71:E73"/>
    <mergeCell ref="E74:E79"/>
    <mergeCell ref="E80:E82"/>
    <mergeCell ref="E84:E89"/>
    <mergeCell ref="E90:E92"/>
    <mergeCell ref="E94:E99"/>
    <mergeCell ref="E100:E102"/>
    <mergeCell ref="E104:E114"/>
    <mergeCell ref="E115:E117"/>
    <mergeCell ref="E118:E120"/>
    <mergeCell ref="E121:E131"/>
    <mergeCell ref="E132:E134"/>
    <mergeCell ref="E135:E137"/>
    <mergeCell ref="E138:E144"/>
    <mergeCell ref="E145:E147"/>
    <mergeCell ref="E148:E150"/>
    <mergeCell ref="E151:E164"/>
    <mergeCell ref="E165:E167"/>
    <mergeCell ref="F8:F10"/>
    <mergeCell ref="F11:F14"/>
    <mergeCell ref="F17:F19"/>
    <mergeCell ref="F25:F27"/>
    <mergeCell ref="F28:F31"/>
    <mergeCell ref="F34:F36"/>
    <mergeCell ref="F42:F44"/>
    <mergeCell ref="F45:F48"/>
    <mergeCell ref="F51:F53"/>
    <mergeCell ref="F59:F61"/>
    <mergeCell ref="F62:F65"/>
    <mergeCell ref="F68:F70"/>
    <mergeCell ref="F104:F107"/>
    <mergeCell ref="F112:F114"/>
    <mergeCell ref="F115:F117"/>
    <mergeCell ref="F121:F124"/>
    <mergeCell ref="F126:F128"/>
    <mergeCell ref="F132:F134"/>
    <mergeCell ref="F143:F144"/>
    <mergeCell ref="F145:F147"/>
    <mergeCell ref="F151:F158"/>
    <mergeCell ref="F163:F164"/>
    <mergeCell ref="F165:F167"/>
  </mergeCells>
  <printOptions horizontalCentered="1"/>
  <pageMargins left="0.0780000016093254" right="0.0780000016093254" top="0.0780000016093254" bottom="0.0780000016093254" header="0" footer="0"/>
  <pageSetup paperSize="9" orientation="landscape"/>
  <headerFooter/>
  <ignoredErrors>
    <ignoredError sqref="H57:H58 H129 H111 H49 H40:H41 H32 H23:H24 H15" numberStoredAsText="1"/>
  </ignoredErrors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opLeftCell="A3" workbookViewId="0">
      <selection activeCell="M13" sqref="M13"/>
    </sheetView>
  </sheetViews>
  <sheetFormatPr defaultColWidth="10" defaultRowHeight="14.4"/>
  <cols>
    <col min="1" max="1" width="6.24074074074074" customWidth="1"/>
    <col min="2" max="2" width="15.3796296296296" customWidth="1"/>
    <col min="3" max="3" width="11.5" customWidth="1"/>
    <col min="4" max="4" width="10.4537037037037" customWidth="1"/>
    <col min="5" max="6" width="9.76851851851852" customWidth="1"/>
    <col min="7" max="7" width="9.90740740740741" customWidth="1"/>
    <col min="8" max="8" width="8.27777777777778" customWidth="1"/>
    <col min="9" max="9" width="10.7777777777778" customWidth="1"/>
    <col min="10" max="10" width="24.75" customWidth="1"/>
    <col min="11" max="11" width="10" customWidth="1"/>
    <col min="12" max="12" width="9.87962962962963" customWidth="1"/>
    <col min="13" max="13" width="24.6296296296296" customWidth="1"/>
    <col min="14" max="14" width="12" customWidth="1"/>
    <col min="15" max="15" width="10.3796296296296" customWidth="1"/>
    <col min="16" max="16" width="9.76851851851852" style="2" customWidth="1"/>
    <col min="17" max="17" width="24.4259259259259" customWidth="1"/>
    <col min="18" max="18" width="15.7407407407407" customWidth="1"/>
    <col min="19" max="19" width="9.76851851851852" customWidth="1"/>
  </cols>
  <sheetData>
    <row r="1" ht="42.25" customHeight="1" spans="1:18">
      <c r="A1" s="3" t="s">
        <v>578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23.25" customHeight="1" spans="1:18">
      <c r="A2" s="4" t="s">
        <v>29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8"/>
      <c r="Q2" s="14" t="s">
        <v>30</v>
      </c>
      <c r="R2" s="14"/>
    </row>
    <row r="3" s="1" customFormat="1" ht="30" customHeight="1" spans="1:18">
      <c r="A3" s="5" t="s">
        <v>344</v>
      </c>
      <c r="B3" s="5" t="s">
        <v>345</v>
      </c>
      <c r="C3" s="5" t="s">
        <v>579</v>
      </c>
      <c r="D3" s="5"/>
      <c r="E3" s="5"/>
      <c r="F3" s="5"/>
      <c r="G3" s="5"/>
      <c r="H3" s="5"/>
      <c r="I3" s="5"/>
      <c r="J3" s="5" t="s">
        <v>580</v>
      </c>
      <c r="K3" s="5" t="s">
        <v>581</v>
      </c>
      <c r="L3" s="5"/>
      <c r="M3" s="5"/>
      <c r="N3" s="5"/>
      <c r="O3" s="5"/>
      <c r="P3" s="5"/>
      <c r="Q3" s="5"/>
      <c r="R3" s="5"/>
    </row>
    <row r="4" s="1" customFormat="1" ht="30" customHeight="1" spans="1:18">
      <c r="A4" s="5"/>
      <c r="B4" s="5"/>
      <c r="C4" s="5" t="s">
        <v>406</v>
      </c>
      <c r="D4" s="5" t="s">
        <v>582</v>
      </c>
      <c r="E4" s="5"/>
      <c r="F4" s="5"/>
      <c r="G4" s="5"/>
      <c r="H4" s="5" t="s">
        <v>583</v>
      </c>
      <c r="I4" s="5"/>
      <c r="J4" s="5"/>
      <c r="K4" s="5"/>
      <c r="L4" s="5"/>
      <c r="M4" s="5"/>
      <c r="N4" s="5"/>
      <c r="O4" s="5"/>
      <c r="P4" s="5"/>
      <c r="Q4" s="5"/>
      <c r="R4" s="5"/>
    </row>
    <row r="5" s="1" customFormat="1" ht="30" customHeight="1" spans="1:18">
      <c r="A5" s="5"/>
      <c r="B5" s="5"/>
      <c r="C5" s="5"/>
      <c r="D5" s="5" t="s">
        <v>136</v>
      </c>
      <c r="E5" s="5" t="s">
        <v>584</v>
      </c>
      <c r="F5" s="5" t="s">
        <v>140</v>
      </c>
      <c r="G5" s="5" t="s">
        <v>585</v>
      </c>
      <c r="H5" s="5" t="s">
        <v>155</v>
      </c>
      <c r="I5" s="5" t="s">
        <v>156</v>
      </c>
      <c r="J5" s="5"/>
      <c r="K5" s="9" t="s">
        <v>409</v>
      </c>
      <c r="L5" s="9" t="s">
        <v>410</v>
      </c>
      <c r="M5" s="10" t="s">
        <v>411</v>
      </c>
      <c r="N5" s="10" t="s">
        <v>416</v>
      </c>
      <c r="O5" s="5" t="s">
        <v>412</v>
      </c>
      <c r="P5" s="5" t="s">
        <v>415</v>
      </c>
      <c r="Q5" s="5" t="s">
        <v>586</v>
      </c>
      <c r="R5" s="5" t="s">
        <v>417</v>
      </c>
    </row>
    <row r="6" s="1" customFormat="1" ht="30" customHeight="1" spans="1:18">
      <c r="A6" s="6">
        <v>430</v>
      </c>
      <c r="B6" s="6" t="s">
        <v>151</v>
      </c>
      <c r="C6" s="7" t="e">
        <f>SUM(D6:G16)</f>
        <v>#REF!</v>
      </c>
      <c r="D6" s="7" t="e">
        <f>'1收支总表'!B5</f>
        <v>#REF!</v>
      </c>
      <c r="E6" s="7">
        <f>'1收支总表'!B19</f>
        <v>63249.41</v>
      </c>
      <c r="F6" s="7"/>
      <c r="G6" s="7"/>
      <c r="H6" s="7">
        <f>'1收支总表'!F5</f>
        <v>762.49</v>
      </c>
      <c r="I6" s="7">
        <f>'1收支总表'!F9</f>
        <v>63978.99</v>
      </c>
      <c r="J6" s="11" t="s">
        <v>587</v>
      </c>
      <c r="K6" s="12" t="s">
        <v>419</v>
      </c>
      <c r="L6" s="12" t="s">
        <v>588</v>
      </c>
      <c r="M6" s="13" t="s">
        <v>589</v>
      </c>
      <c r="N6" s="12" t="s">
        <v>432</v>
      </c>
      <c r="O6" s="12" t="s">
        <v>590</v>
      </c>
      <c r="P6" s="12"/>
      <c r="Q6" s="13" t="s">
        <v>591</v>
      </c>
      <c r="R6" s="15"/>
    </row>
    <row r="7" s="1" customFormat="1" ht="30" customHeight="1" spans="1:18">
      <c r="A7" s="6"/>
      <c r="B7" s="6"/>
      <c r="C7" s="7"/>
      <c r="D7" s="7"/>
      <c r="E7" s="7"/>
      <c r="F7" s="7"/>
      <c r="G7" s="7"/>
      <c r="H7" s="7"/>
      <c r="I7" s="7"/>
      <c r="J7" s="11"/>
      <c r="K7" s="12"/>
      <c r="L7" s="12"/>
      <c r="M7" s="13" t="s">
        <v>592</v>
      </c>
      <c r="N7" s="12" t="s">
        <v>470</v>
      </c>
      <c r="O7" s="12">
        <v>50</v>
      </c>
      <c r="P7" s="12" t="s">
        <v>456</v>
      </c>
      <c r="Q7" s="13" t="s">
        <v>546</v>
      </c>
      <c r="R7" s="15"/>
    </row>
    <row r="8" s="1" customFormat="1" ht="30" customHeight="1" spans="1:18">
      <c r="A8" s="6"/>
      <c r="B8" s="6"/>
      <c r="C8" s="7"/>
      <c r="D8" s="7"/>
      <c r="E8" s="7"/>
      <c r="F8" s="7"/>
      <c r="G8" s="7"/>
      <c r="H8" s="7"/>
      <c r="I8" s="7"/>
      <c r="J8" s="11"/>
      <c r="K8" s="12"/>
      <c r="L8" s="12"/>
      <c r="M8" s="13" t="s">
        <v>444</v>
      </c>
      <c r="N8" s="12" t="s">
        <v>470</v>
      </c>
      <c r="O8" s="12">
        <v>20</v>
      </c>
      <c r="P8" s="12" t="s">
        <v>447</v>
      </c>
      <c r="Q8" s="13" t="s">
        <v>593</v>
      </c>
      <c r="R8" s="15"/>
    </row>
    <row r="9" s="1" customFormat="1" ht="30" customHeight="1" spans="1:18">
      <c r="A9" s="6"/>
      <c r="B9" s="6"/>
      <c r="C9" s="7"/>
      <c r="D9" s="7"/>
      <c r="E9" s="7"/>
      <c r="F9" s="7"/>
      <c r="G9" s="7"/>
      <c r="H9" s="7"/>
      <c r="I9" s="7"/>
      <c r="J9" s="11"/>
      <c r="K9" s="12"/>
      <c r="L9" s="12"/>
      <c r="M9" s="13" t="s">
        <v>440</v>
      </c>
      <c r="N9" s="12" t="s">
        <v>470</v>
      </c>
      <c r="O9" s="12">
        <v>120</v>
      </c>
      <c r="P9" s="12" t="s">
        <v>443</v>
      </c>
      <c r="Q9" s="13" t="s">
        <v>594</v>
      </c>
      <c r="R9" s="15"/>
    </row>
    <row r="10" s="1" customFormat="1" ht="30" customHeight="1" spans="1:18">
      <c r="A10" s="6"/>
      <c r="B10" s="6"/>
      <c r="C10" s="7"/>
      <c r="D10" s="7"/>
      <c r="E10" s="7"/>
      <c r="F10" s="7"/>
      <c r="G10" s="7"/>
      <c r="H10" s="7"/>
      <c r="I10" s="7"/>
      <c r="J10" s="11"/>
      <c r="K10" s="12"/>
      <c r="L10" s="12"/>
      <c r="M10" s="13" t="s">
        <v>436</v>
      </c>
      <c r="N10" s="12" t="s">
        <v>595</v>
      </c>
      <c r="O10" s="12" t="s">
        <v>590</v>
      </c>
      <c r="P10" s="12" t="s">
        <v>456</v>
      </c>
      <c r="Q10" s="13" t="s">
        <v>438</v>
      </c>
      <c r="R10" s="15"/>
    </row>
    <row r="11" s="1" customFormat="1" ht="30" customHeight="1" spans="1:18">
      <c r="A11" s="6"/>
      <c r="B11" s="6"/>
      <c r="C11" s="7"/>
      <c r="D11" s="7"/>
      <c r="E11" s="7"/>
      <c r="F11" s="7"/>
      <c r="G11" s="7"/>
      <c r="H11" s="7"/>
      <c r="I11" s="7"/>
      <c r="J11" s="11"/>
      <c r="K11" s="12"/>
      <c r="L11" s="12" t="s">
        <v>596</v>
      </c>
      <c r="M11" s="13" t="s">
        <v>597</v>
      </c>
      <c r="N11" s="12" t="s">
        <v>432</v>
      </c>
      <c r="O11" s="12" t="s">
        <v>590</v>
      </c>
      <c r="P11" s="12"/>
      <c r="Q11" s="13" t="s">
        <v>598</v>
      </c>
      <c r="R11" s="15"/>
    </row>
    <row r="12" s="1" customFormat="1" ht="30" customHeight="1" spans="1:18">
      <c r="A12" s="6"/>
      <c r="B12" s="6"/>
      <c r="C12" s="7"/>
      <c r="D12" s="7"/>
      <c r="E12" s="7"/>
      <c r="F12" s="7"/>
      <c r="G12" s="7"/>
      <c r="H12" s="7"/>
      <c r="I12" s="7"/>
      <c r="J12" s="11"/>
      <c r="K12" s="12" t="s">
        <v>476</v>
      </c>
      <c r="L12" s="12" t="s">
        <v>599</v>
      </c>
      <c r="M12" s="13" t="s">
        <v>600</v>
      </c>
      <c r="N12" s="12" t="s">
        <v>595</v>
      </c>
      <c r="O12" s="12" t="s">
        <v>590</v>
      </c>
      <c r="P12" s="12" t="s">
        <v>456</v>
      </c>
      <c r="Q12" s="13" t="s">
        <v>601</v>
      </c>
      <c r="R12" s="15"/>
    </row>
    <row r="13" s="1" customFormat="1" ht="30" customHeight="1" spans="1:18">
      <c r="A13" s="6"/>
      <c r="B13" s="6"/>
      <c r="C13" s="7"/>
      <c r="D13" s="7"/>
      <c r="E13" s="7"/>
      <c r="F13" s="7"/>
      <c r="G13" s="7"/>
      <c r="H13" s="7"/>
      <c r="I13" s="7"/>
      <c r="J13" s="11"/>
      <c r="K13" s="12"/>
      <c r="L13" s="12"/>
      <c r="M13" s="13" t="s">
        <v>482</v>
      </c>
      <c r="N13" s="12" t="s">
        <v>470</v>
      </c>
      <c r="O13" s="12">
        <v>4.2</v>
      </c>
      <c r="P13" s="12" t="s">
        <v>443</v>
      </c>
      <c r="Q13" s="13" t="s">
        <v>602</v>
      </c>
      <c r="R13" s="15"/>
    </row>
    <row r="14" s="1" customFormat="1" ht="30" customHeight="1" spans="1:18">
      <c r="A14" s="6"/>
      <c r="B14" s="6"/>
      <c r="C14" s="7"/>
      <c r="D14" s="7"/>
      <c r="E14" s="7"/>
      <c r="F14" s="7"/>
      <c r="G14" s="7"/>
      <c r="H14" s="7"/>
      <c r="I14" s="7"/>
      <c r="J14" s="11"/>
      <c r="K14" s="12"/>
      <c r="L14" s="12"/>
      <c r="M14" s="13" t="s">
        <v>486</v>
      </c>
      <c r="N14" s="12" t="s">
        <v>470</v>
      </c>
      <c r="O14" s="12">
        <v>600</v>
      </c>
      <c r="P14" s="12" t="s">
        <v>447</v>
      </c>
      <c r="Q14" s="13" t="s">
        <v>603</v>
      </c>
      <c r="R14" s="15"/>
    </row>
    <row r="15" s="1" customFormat="1" ht="30" customHeight="1" spans="1:18">
      <c r="A15" s="6"/>
      <c r="B15" s="6"/>
      <c r="C15" s="7"/>
      <c r="D15" s="7"/>
      <c r="E15" s="7"/>
      <c r="F15" s="7"/>
      <c r="G15" s="7"/>
      <c r="H15" s="7"/>
      <c r="I15" s="7"/>
      <c r="J15" s="11"/>
      <c r="K15" s="12"/>
      <c r="L15" s="12" t="s">
        <v>604</v>
      </c>
      <c r="M15" s="13" t="s">
        <v>605</v>
      </c>
      <c r="N15" s="12" t="s">
        <v>470</v>
      </c>
      <c r="O15" s="12">
        <v>95</v>
      </c>
      <c r="P15" s="12" t="s">
        <v>456</v>
      </c>
      <c r="Q15" s="13" t="s">
        <v>606</v>
      </c>
      <c r="R15" s="15"/>
    </row>
    <row r="16" s="1" customFormat="1" ht="30" customHeight="1" spans="1:18">
      <c r="A16" s="6"/>
      <c r="B16" s="6"/>
      <c r="C16" s="7"/>
      <c r="D16" s="7"/>
      <c r="E16" s="7"/>
      <c r="F16" s="7"/>
      <c r="G16" s="7"/>
      <c r="H16" s="7"/>
      <c r="I16" s="7"/>
      <c r="J16" s="11"/>
      <c r="K16" s="12"/>
      <c r="L16" s="12"/>
      <c r="M16" s="13" t="s">
        <v>471</v>
      </c>
      <c r="N16" s="12" t="s">
        <v>470</v>
      </c>
      <c r="O16" s="12" t="s">
        <v>607</v>
      </c>
      <c r="P16" s="12" t="s">
        <v>456</v>
      </c>
      <c r="Q16" s="13" t="s">
        <v>608</v>
      </c>
      <c r="R16" s="15"/>
    </row>
  </sheetData>
  <mergeCells count="26">
    <mergeCell ref="A1:R1"/>
    <mergeCell ref="A2:P2"/>
    <mergeCell ref="Q2:R2"/>
    <mergeCell ref="C3:I3"/>
    <mergeCell ref="D4:G4"/>
    <mergeCell ref="H4:I4"/>
    <mergeCell ref="A3:A5"/>
    <mergeCell ref="A6:A16"/>
    <mergeCell ref="B3:B5"/>
    <mergeCell ref="B6:B16"/>
    <mergeCell ref="C4:C5"/>
    <mergeCell ref="C6:C16"/>
    <mergeCell ref="D6:D16"/>
    <mergeCell ref="E6:E16"/>
    <mergeCell ref="F6:F16"/>
    <mergeCell ref="G6:G16"/>
    <mergeCell ref="H6:H16"/>
    <mergeCell ref="I6:I16"/>
    <mergeCell ref="J3:J5"/>
    <mergeCell ref="J6:J16"/>
    <mergeCell ref="K6:K11"/>
    <mergeCell ref="K12:K16"/>
    <mergeCell ref="L6:L10"/>
    <mergeCell ref="L12:L14"/>
    <mergeCell ref="L15:L16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小泽。</cp:lastModifiedBy>
  <dcterms:created xsi:type="dcterms:W3CDTF">2022-04-13T06:32:00Z</dcterms:created>
  <dcterms:modified xsi:type="dcterms:W3CDTF">2024-07-16T03:58:06Z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25F2E72E5F884EE8B817BB273B7AEDE1</vt:lpwstr>
  </property>
</Properties>
</file>